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775" yWindow="-15" windowWidth="8670" windowHeight="9060"/>
  </bookViews>
  <sheets>
    <sheet name="Veiklos rezultatų ataskaita" sheetId="4" r:id="rId1"/>
    <sheet name="Finansinės būklės ataskaita" sheetId="5" r:id="rId2"/>
    <sheet name="Finansavimo sumos" sheetId="6" r:id="rId3"/>
  </sheets>
  <definedNames>
    <definedName name="_xlnm.Print_Titles" localSheetId="0">'Veiklos rezultatų ataskaita'!$20:$20</definedName>
  </definedNames>
  <calcPr calcId="144525"/>
</workbook>
</file>

<file path=xl/calcChain.xml><?xml version="1.0" encoding="utf-8"?>
<calcChain xmlns="http://schemas.openxmlformats.org/spreadsheetml/2006/main">
  <c r="M25" i="6" l="1"/>
  <c r="M24" i="6"/>
  <c r="L23" i="6"/>
  <c r="K23" i="6"/>
  <c r="J23" i="6"/>
  <c r="I23" i="6"/>
  <c r="H23" i="6"/>
  <c r="G23" i="6"/>
  <c r="F23" i="6"/>
  <c r="E23" i="6"/>
  <c r="D23" i="6"/>
  <c r="C23" i="6"/>
  <c r="M23" i="6" s="1"/>
  <c r="M22" i="6"/>
  <c r="M21" i="6"/>
  <c r="L20" i="6"/>
  <c r="K20" i="6"/>
  <c r="J20" i="6"/>
  <c r="I20" i="6"/>
  <c r="H20" i="6"/>
  <c r="G20" i="6"/>
  <c r="F20" i="6"/>
  <c r="E20" i="6"/>
  <c r="D20" i="6"/>
  <c r="C20" i="6"/>
  <c r="M19" i="6"/>
  <c r="M18" i="6"/>
  <c r="L17" i="6"/>
  <c r="K17" i="6"/>
  <c r="J17" i="6"/>
  <c r="I17" i="6"/>
  <c r="H17" i="6"/>
  <c r="G17" i="6"/>
  <c r="F17" i="6"/>
  <c r="E17" i="6"/>
  <c r="D17" i="6"/>
  <c r="C17" i="6"/>
  <c r="M16" i="6"/>
  <c r="M15" i="6"/>
  <c r="L14" i="6"/>
  <c r="L26" i="6" s="1"/>
  <c r="K14" i="6"/>
  <c r="K26" i="6" s="1"/>
  <c r="J14" i="6"/>
  <c r="J26" i="6" s="1"/>
  <c r="I14" i="6"/>
  <c r="I26" i="6" s="1"/>
  <c r="H14" i="6"/>
  <c r="H26" i="6" s="1"/>
  <c r="G14" i="6"/>
  <c r="F14" i="6"/>
  <c r="E14" i="6"/>
  <c r="E26" i="6" s="1"/>
  <c r="D14" i="6"/>
  <c r="D26" i="6" s="1"/>
  <c r="C14" i="6"/>
  <c r="M14" i="6" s="1"/>
  <c r="M17" i="6" l="1"/>
  <c r="G26" i="6"/>
  <c r="M20" i="6"/>
  <c r="F26" i="6"/>
  <c r="C26" i="6"/>
  <c r="M26" i="6" l="1"/>
  <c r="G89" i="5"/>
  <c r="F89" i="5"/>
  <c r="G85" i="5"/>
  <c r="F85" i="5"/>
  <c r="F83" i="5" s="1"/>
  <c r="G74" i="5"/>
  <c r="G68" i="5" s="1"/>
  <c r="F74" i="5"/>
  <c r="F68" i="5" s="1"/>
  <c r="G64" i="5"/>
  <c r="F64" i="5"/>
  <c r="G58" i="5"/>
  <c r="F58" i="5"/>
  <c r="G48" i="5"/>
  <c r="F48" i="5"/>
  <c r="G41" i="5"/>
  <c r="F41" i="5"/>
  <c r="F40" i="5" s="1"/>
  <c r="G26" i="5"/>
  <c r="F26" i="5"/>
  <c r="G20" i="5"/>
  <c r="F20" i="5"/>
  <c r="G40" i="5" l="1"/>
  <c r="F19" i="5"/>
  <c r="F57" i="5" s="1"/>
  <c r="G19" i="5"/>
  <c r="G83" i="5"/>
  <c r="G63" i="5"/>
  <c r="G93" i="5" s="1"/>
  <c r="F63" i="5"/>
  <c r="F93" i="5" s="1"/>
  <c r="I28" i="4"/>
  <c r="H28" i="4"/>
  <c r="H47" i="4"/>
  <c r="I47" i="4"/>
  <c r="H31" i="4"/>
  <c r="H22" i="4"/>
  <c r="I22" i="4"/>
  <c r="I31" i="4"/>
  <c r="G57" i="5" l="1"/>
  <c r="I21" i="4"/>
  <c r="I46" i="4" s="1"/>
  <c r="I54" i="4" s="1"/>
  <c r="I56" i="4" s="1"/>
  <c r="H21" i="4"/>
  <c r="H46" i="4" s="1"/>
  <c r="H54" i="4" s="1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F38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7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3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5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5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5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5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5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5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5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5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<sst xmlns="http://schemas.openxmlformats.org/spreadsheetml/2006/main" count="377" uniqueCount="278">
  <si>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</si>
  <si>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</si>
  <si>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</si>
  <si>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</si>
  <si>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</si>
  <si>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</si>
  <si>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</si>
  <si>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</si>
  <si>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</si>
  <si>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</si>
  <si>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</si>
  <si>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</si>
  <si>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</si>
  <si>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</si>
  <si>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</si>
  <si>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</si>
  <si>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</si>
  <si>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</si>
  <si>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</si>
  <si>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</si>
  <si>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</si>
  <si>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</si>
  <si>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</si>
  <si>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</si>
  <si>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</si>
  <si>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</si>
  <si>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</si>
  <si>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</si>
  <si>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</si>
  <si>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</si>
  <si>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</si>
  <si>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</si>
  <si>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</si>
  <si>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</si>
  <si>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</si>
  <si>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</si>
  <si>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</si>
  <si>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</si>
  <si>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</si>
  <si>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</si>
  <si>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</si>
  <si>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</si>
  <si>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</si>
  <si>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</si>
  <si>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</si>
  <si>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</si>
  <si>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</si>
  <si>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</si>
  <si>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</si>
  <si>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</si>
  <si>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</si>
  <si>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</si>
  <si>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</si>
  <si>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</si>
  <si>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</si>
  <si>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</si>
  <si>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</si>
  <si>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</si>
  <si>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</si>
  <si>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</si>
  <si>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</si>
  <si>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</si>
  <si>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</si>
  <si>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</si>
  <si>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</si>
  <si>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</si>
  <si>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</si>
  <si>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</si>
  <si>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</si>
  <si>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</si>
  <si>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</si>
  <si>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</si>
  <si>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</si>
  <si>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</si>
  <si>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</si>
  <si>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</si>
  <si>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</si>
  <si>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</si>
  <si>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</si>
  <si>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</si>
  <si>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</si>
  <si>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</si>
  <si>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</si>
  <si>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</si>
  <si>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</si>
  <si>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</si>
  <si>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</si>
  <si>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</si>
  <si>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</si>
  <si>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</si>
  <si>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</si>
  <si>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</si>
  <si>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</si>
  <si>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</si>
  <si>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</si>
  <si>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</si>
  <si>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</si>
  <si>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</si>
  <si>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</si>
  <si>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</si>
  <si>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</si>
  <si>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</si>
  <si>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Klaipėdos r. Dituvos pagrindinė mokykla</t>
  </si>
  <si>
    <t>PAGAL  2021.03.31 D. DUOMENIS</t>
  </si>
  <si>
    <t xml:space="preserve">191788440, Kuršaičių g. 12, Dituvos k., Klaipėdos r. </t>
  </si>
  <si>
    <t>Direktorė</t>
  </si>
  <si>
    <t>Vyriausioji buhalterė</t>
  </si>
  <si>
    <t>Lina Nedveckienė</t>
  </si>
  <si>
    <t>Auksė Žitkuvienė</t>
  </si>
  <si>
    <t>P21</t>
  </si>
  <si>
    <t>P22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</si>
  <si>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</si>
  <si>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</si>
  <si>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</si>
  <si>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</si>
  <si>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</si>
  <si>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</si>
  <si>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</si>
  <si>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</si>
  <si>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</si>
  <si>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</si>
  <si>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</si>
  <si>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</si>
  <si>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</si>
  <si>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</si>
  <si>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</si>
  <si>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</si>
  <si>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</si>
  <si>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</si>
  <si>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</si>
  <si>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</si>
  <si>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</si>
  <si>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</si>
  <si>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</si>
  <si>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</si>
  <si>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</si>
  <si>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</si>
  <si>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</si>
  <si>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</si>
  <si>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</si>
  <si>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</si>
  <si>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</si>
  <si>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</si>
  <si>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</si>
  <si>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</si>
  <si>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</si>
  <si>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</si>
  <si>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</si>
  <si>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</si>
  <si>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</si>
  <si>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</si>
  <si>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</si>
  <si>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</si>
  <si>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</si>
  <si>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</si>
  <si>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</si>
  <si>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</si>
  <si>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</si>
  <si>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</si>
  <si>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</si>
  <si>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</si>
  <si>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</si>
  <si>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</si>
  <si>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</si>
  <si>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</si>
  <si>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</si>
  <si>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</si>
  <si>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</si>
  <si>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</si>
  <si>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</si>
  <si>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</si>
  <si>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</si>
  <si>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</si>
  <si>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</si>
  <si>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</si>
  <si>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</si>
  <si>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</si>
  <si>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</si>
  <si>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</si>
  <si>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</si>
  <si>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</si>
  <si>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</si>
  <si>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</si>
  <si>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</si>
  <si>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</si>
  <si>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</si>
  <si>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</si>
  <si>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</si>
  <si>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</si>
  <si>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</si>
  <si>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</si>
  <si>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</si>
  <si>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</si>
  <si>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</si>
  <si>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</si>
  <si>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</si>
  <si>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</si>
  <si>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</si>
  <si>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</si>
  <si>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</si>
  <si>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</si>
  <si>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</si>
  <si>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</si>
  <si>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</si>
  <si>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</si>
  <si>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</si>
  <si>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</si>
  <si>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</si>
  <si>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</si>
  <si>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</si>
  <si>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</si>
  <si>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</si>
  <si>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</si>
  <si>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</si>
  <si>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</si>
  <si>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</si>
  <si>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</si>
  <si>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</si>
  <si>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</si>
  <si>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</si>
  <si>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</si>
  <si>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</si>
  <si>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</si>
  <si>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 xml:space="preserve">        (vyriausiasis buhalteris (buhalteris)                    </t>
  </si>
  <si>
    <t xml:space="preserve">Pateikimo valiuta ir tikslumas: eurais </t>
  </si>
  <si>
    <t>P03</t>
  </si>
  <si>
    <t>P04</t>
  </si>
  <si>
    <t>P08</t>
  </si>
  <si>
    <t>P10</t>
  </si>
  <si>
    <t>P11</t>
  </si>
  <si>
    <t>P12</t>
  </si>
  <si>
    <t>P15</t>
  </si>
  <si>
    <t>P17</t>
  </si>
  <si>
    <t>P18</t>
  </si>
  <si>
    <t>191788440, Kuršaičių g. 12, Dituvos k., Klaipėdos r.</t>
  </si>
  <si>
    <t>Vyriausioji buhaterė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</si>
  <si>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</si>
  <si>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</si>
  <si>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</si>
  <si>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</si>
  <si>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</si>
  <si>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</si>
  <si>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</si>
  <si>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</si>
  <si>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</si>
  <si>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</si>
  <si>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</si>
  <si>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</si>
  <si>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</si>
  <si>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</si>
  <si>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</si>
  <si>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</si>
  <si>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</si>
  <si>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</si>
  <si>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</si>
  <si>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</si>
  <si>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</si>
  <si>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</si>
  <si>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</si>
  <si>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</si>
  <si>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</si>
  <si>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</si>
  <si>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</si>
  <si>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</si>
  <si>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</si>
  <si>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</si>
  <si>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</si>
  <si>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</si>
  <si>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</si>
  <si>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</si>
  <si>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</si>
  <si>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</si>
  <si>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</si>
  <si>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</si>
  <si>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</si>
  <si>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</si>
  <si>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 xml:space="preserve">2021.05.03 Nr. 20    </t>
  </si>
  <si>
    <t xml:space="preserve">2021.05.03 Nr.  21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</si>
</sst>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6" fontId="6" fillId="2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4" fontId="7" fillId="0" borderId="0" xfId="0" applyNumberFormat="1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25" fillId="0" borderId="3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20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zoomScaleSheetLayoutView="100" workbookViewId="0">
      <selection activeCell="K13" sqref="K1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157" t="s">
        <v>43</v>
      </c>
      <c r="B5" s="158"/>
      <c r="C5" s="158"/>
      <c r="D5" s="158"/>
      <c r="E5" s="158"/>
      <c r="F5" s="158"/>
      <c r="G5" s="158"/>
      <c r="H5" s="158"/>
      <c r="I5" s="158"/>
    </row>
    <row r="6" spans="1:9" ht="15.75">
      <c r="A6" s="159" t="s">
        <v>42</v>
      </c>
      <c r="B6" s="158"/>
      <c r="C6" s="158"/>
      <c r="D6" s="158"/>
      <c r="E6" s="158"/>
      <c r="F6" s="158"/>
      <c r="G6" s="158"/>
      <c r="H6" s="158"/>
      <c r="I6" s="158"/>
    </row>
    <row r="7" spans="1:9" ht="15.75">
      <c r="A7" s="160" t="s">
        <v>102</v>
      </c>
      <c r="B7" s="161"/>
      <c r="C7" s="161"/>
      <c r="D7" s="161"/>
      <c r="E7" s="161"/>
      <c r="F7" s="161"/>
      <c r="G7" s="161"/>
      <c r="H7" s="161"/>
      <c r="I7" s="161"/>
    </row>
    <row r="8" spans="1:9" ht="15">
      <c r="A8" s="144" t="s">
        <v>0</v>
      </c>
      <c r="B8" s="145"/>
      <c r="C8" s="145"/>
      <c r="D8" s="145"/>
      <c r="E8" s="145"/>
      <c r="F8" s="145"/>
      <c r="G8" s="145"/>
      <c r="H8" s="145"/>
      <c r="I8" s="145"/>
    </row>
    <row r="9" spans="1:9" ht="15">
      <c r="A9" s="162" t="s">
        <v>104</v>
      </c>
      <c r="B9" s="163"/>
      <c r="C9" s="163"/>
      <c r="D9" s="163"/>
      <c r="E9" s="163"/>
      <c r="F9" s="163"/>
      <c r="G9" s="163"/>
      <c r="H9" s="163"/>
      <c r="I9" s="163"/>
    </row>
    <row r="10" spans="1:9" ht="15">
      <c r="A10" s="144" t="s">
        <v>45</v>
      </c>
      <c r="B10" s="145"/>
      <c r="C10" s="145"/>
      <c r="D10" s="145"/>
      <c r="E10" s="145"/>
      <c r="F10" s="145"/>
      <c r="G10" s="145"/>
      <c r="H10" s="145"/>
      <c r="I10" s="145"/>
    </row>
    <row r="11" spans="1:9" ht="15">
      <c r="A11" s="144" t="s">
        <v>44</v>
      </c>
      <c r="B11" s="158"/>
      <c r="C11" s="158"/>
      <c r="D11" s="158"/>
      <c r="E11" s="158"/>
      <c r="F11" s="158"/>
      <c r="G11" s="158"/>
      <c r="H11" s="158"/>
      <c r="I11" s="158"/>
    </row>
    <row r="12" spans="1:9" ht="15">
      <c r="A12" s="166"/>
      <c r="B12" s="145"/>
      <c r="C12" s="145"/>
      <c r="D12" s="145"/>
      <c r="E12" s="145"/>
      <c r="F12" s="145"/>
      <c r="G12" s="145"/>
      <c r="H12" s="145"/>
      <c r="I12" s="145"/>
    </row>
    <row r="13" spans="1:9" ht="15">
      <c r="A13" s="146" t="s">
        <v>1</v>
      </c>
      <c r="B13" s="147"/>
      <c r="C13" s="147"/>
      <c r="D13" s="147"/>
      <c r="E13" s="147"/>
      <c r="F13" s="147"/>
      <c r="G13" s="147"/>
      <c r="H13" s="147"/>
      <c r="I13" s="147"/>
    </row>
    <row r="14" spans="1:9" ht="15">
      <c r="A14" s="144"/>
      <c r="B14" s="145"/>
      <c r="C14" s="145"/>
      <c r="D14" s="145"/>
      <c r="E14" s="145"/>
      <c r="F14" s="145"/>
      <c r="G14" s="145"/>
      <c r="H14" s="145"/>
      <c r="I14" s="145"/>
    </row>
    <row r="15" spans="1:9" ht="15">
      <c r="A15" s="146" t="s">
        <v>103</v>
      </c>
      <c r="B15" s="147"/>
      <c r="C15" s="147"/>
      <c r="D15" s="147"/>
      <c r="E15" s="147"/>
      <c r="F15" s="147"/>
      <c r="G15" s="147"/>
      <c r="H15" s="147"/>
      <c r="I15" s="14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48" t="s">
        <v>276</v>
      </c>
      <c r="B17" s="145"/>
      <c r="C17" s="145"/>
      <c r="D17" s="145"/>
      <c r="E17" s="145"/>
      <c r="F17" s="145"/>
      <c r="G17" s="145"/>
      <c r="H17" s="145"/>
      <c r="I17" s="145"/>
    </row>
    <row r="18" spans="1:9" ht="15">
      <c r="A18" s="144" t="s">
        <v>2</v>
      </c>
      <c r="B18" s="145"/>
      <c r="C18" s="145"/>
      <c r="D18" s="145"/>
      <c r="E18" s="145"/>
      <c r="F18" s="145"/>
      <c r="G18" s="145"/>
      <c r="H18" s="145"/>
      <c r="I18" s="145"/>
    </row>
    <row r="19" spans="1:9" s="11" customFormat="1" ht="15">
      <c r="A19" s="149" t="s">
        <v>224</v>
      </c>
      <c r="B19" s="145"/>
      <c r="C19" s="145"/>
      <c r="D19" s="145"/>
      <c r="E19" s="145"/>
      <c r="F19" s="145"/>
      <c r="G19" s="145"/>
      <c r="H19" s="145"/>
      <c r="I19" s="145"/>
    </row>
    <row r="20" spans="1:9" s="12" customFormat="1" ht="50.1" customHeight="1">
      <c r="A20" s="140" t="s">
        <v>3</v>
      </c>
      <c r="B20" s="140"/>
      <c r="C20" s="140" t="s">
        <v>4</v>
      </c>
      <c r="D20" s="141"/>
      <c r="E20" s="141"/>
      <c r="F20" s="141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142" t="s">
        <v>8</v>
      </c>
      <c r="D21" s="143"/>
      <c r="E21" s="143"/>
      <c r="F21" s="143"/>
      <c r="G21" s="18"/>
      <c r="H21" s="22">
        <f>SUM(H22,H27,H28)</f>
        <v>157422.39000000001</v>
      </c>
      <c r="I21" s="22">
        <f>SUM(I22,I27,I28)</f>
        <v>139258.36000000002</v>
      </c>
    </row>
    <row r="22" spans="1:9" ht="15.75">
      <c r="A22" s="2" t="s">
        <v>9</v>
      </c>
      <c r="B22" s="14" t="s">
        <v>10</v>
      </c>
      <c r="C22" s="139" t="s">
        <v>10</v>
      </c>
      <c r="D22" s="139"/>
      <c r="E22" s="139"/>
      <c r="F22" s="139"/>
      <c r="G22" s="19"/>
      <c r="H22" s="23">
        <f>SUM(H23:H26)</f>
        <v>157258.55000000002</v>
      </c>
      <c r="I22" s="23">
        <f>SUM(I23:I26)</f>
        <v>138316.34000000003</v>
      </c>
    </row>
    <row r="23" spans="1:9" ht="15.75">
      <c r="A23" s="2" t="s">
        <v>46</v>
      </c>
      <c r="B23" s="14" t="s">
        <v>47</v>
      </c>
      <c r="C23" s="139" t="s">
        <v>47</v>
      </c>
      <c r="D23" s="139"/>
      <c r="E23" s="139"/>
      <c r="F23" s="139"/>
      <c r="G23" s="19"/>
      <c r="H23" s="28">
        <v>95085.36</v>
      </c>
      <c r="I23" s="28">
        <v>85436.5</v>
      </c>
    </row>
    <row r="24" spans="1:9" ht="15.75">
      <c r="A24" s="2" t="s">
        <v>48</v>
      </c>
      <c r="B24" s="4" t="s">
        <v>49</v>
      </c>
      <c r="C24" s="164" t="s">
        <v>49</v>
      </c>
      <c r="D24" s="164"/>
      <c r="E24" s="164"/>
      <c r="F24" s="164"/>
      <c r="G24" s="19"/>
      <c r="H24" s="28">
        <v>58860.41</v>
      </c>
      <c r="I24" s="28">
        <v>50604.63</v>
      </c>
    </row>
    <row r="25" spans="1:9" ht="15.75">
      <c r="A25" s="2" t="s">
        <v>50</v>
      </c>
      <c r="B25" s="14" t="s">
        <v>51</v>
      </c>
      <c r="C25" s="164" t="s">
        <v>51</v>
      </c>
      <c r="D25" s="164"/>
      <c r="E25" s="164"/>
      <c r="F25" s="164"/>
      <c r="G25" s="19"/>
      <c r="H25" s="28">
        <v>3267</v>
      </c>
      <c r="I25" s="28">
        <v>1927.04</v>
      </c>
    </row>
    <row r="26" spans="1:9" ht="15.75">
      <c r="A26" s="2" t="s">
        <v>52</v>
      </c>
      <c r="B26" s="4" t="s">
        <v>53</v>
      </c>
      <c r="C26" s="164" t="s">
        <v>53</v>
      </c>
      <c r="D26" s="164"/>
      <c r="E26" s="164"/>
      <c r="F26" s="164"/>
      <c r="G26" s="19"/>
      <c r="H26" s="28">
        <v>45.78</v>
      </c>
      <c r="I26" s="28">
        <v>348.17</v>
      </c>
    </row>
    <row r="27" spans="1:9" ht="15.75">
      <c r="A27" s="2" t="s">
        <v>11</v>
      </c>
      <c r="B27" s="14" t="s">
        <v>12</v>
      </c>
      <c r="C27" s="164" t="s">
        <v>12</v>
      </c>
      <c r="D27" s="164"/>
      <c r="E27" s="164"/>
      <c r="F27" s="164"/>
      <c r="G27" s="19"/>
      <c r="H27" s="23"/>
      <c r="I27" s="24"/>
    </row>
    <row r="28" spans="1:9" ht="15.75">
      <c r="A28" s="2" t="s">
        <v>13</v>
      </c>
      <c r="B28" s="14" t="s">
        <v>14</v>
      </c>
      <c r="C28" s="164" t="s">
        <v>14</v>
      </c>
      <c r="D28" s="164"/>
      <c r="E28" s="164"/>
      <c r="F28" s="164"/>
      <c r="G28" s="19" t="s">
        <v>109</v>
      </c>
      <c r="H28" s="23">
        <f>SUM(H29)+SUM(H30)</f>
        <v>163.84</v>
      </c>
      <c r="I28" s="23">
        <f>SUM(I29)+SUM(I30)</f>
        <v>942.02</v>
      </c>
    </row>
    <row r="29" spans="1:9" ht="15.75">
      <c r="A29" s="2" t="s">
        <v>54</v>
      </c>
      <c r="B29" s="4" t="s">
        <v>15</v>
      </c>
      <c r="C29" s="164" t="s">
        <v>15</v>
      </c>
      <c r="D29" s="164"/>
      <c r="E29" s="164"/>
      <c r="F29" s="164"/>
      <c r="G29" s="19"/>
      <c r="H29" s="28">
        <v>163.84</v>
      </c>
      <c r="I29" s="28">
        <v>942.02</v>
      </c>
    </row>
    <row r="30" spans="1:9" ht="15.75">
      <c r="A30" s="2" t="s">
        <v>55</v>
      </c>
      <c r="B30" s="4" t="s">
        <v>16</v>
      </c>
      <c r="C30" s="164" t="s">
        <v>16</v>
      </c>
      <c r="D30" s="164"/>
      <c r="E30" s="164"/>
      <c r="F30" s="164"/>
      <c r="G30" s="19"/>
      <c r="H30" s="28"/>
      <c r="I30" s="28"/>
    </row>
    <row r="31" spans="1:9" ht="15.75">
      <c r="A31" s="3" t="s">
        <v>17</v>
      </c>
      <c r="B31" s="9" t="s">
        <v>18</v>
      </c>
      <c r="C31" s="142" t="s">
        <v>18</v>
      </c>
      <c r="D31" s="142"/>
      <c r="E31" s="142"/>
      <c r="F31" s="142"/>
      <c r="G31" s="19" t="s">
        <v>110</v>
      </c>
      <c r="H31" s="22">
        <f>SUM(H32:H45)</f>
        <v>157395.09</v>
      </c>
      <c r="I31" s="22">
        <f>SUM(I32:I45)</f>
        <v>138901.87</v>
      </c>
    </row>
    <row r="32" spans="1:9" ht="15.75">
      <c r="A32" s="2" t="s">
        <v>9</v>
      </c>
      <c r="B32" s="14" t="s">
        <v>56</v>
      </c>
      <c r="C32" s="164" t="s">
        <v>96</v>
      </c>
      <c r="D32" s="165"/>
      <c r="E32" s="165"/>
      <c r="F32" s="165"/>
      <c r="G32" s="19"/>
      <c r="H32" s="28">
        <v>134623.78999999998</v>
      </c>
      <c r="I32" s="28">
        <v>118575.1</v>
      </c>
    </row>
    <row r="33" spans="1:9" ht="15.75">
      <c r="A33" s="2" t="s">
        <v>11</v>
      </c>
      <c r="B33" s="14" t="s">
        <v>57</v>
      </c>
      <c r="C33" s="164" t="s">
        <v>86</v>
      </c>
      <c r="D33" s="165"/>
      <c r="E33" s="165"/>
      <c r="F33" s="165"/>
      <c r="G33" s="19"/>
      <c r="H33" s="28">
        <v>7500.39</v>
      </c>
      <c r="I33" s="28">
        <v>3585.18</v>
      </c>
    </row>
    <row r="34" spans="1:9" ht="15.75">
      <c r="A34" s="2" t="s">
        <v>13</v>
      </c>
      <c r="B34" s="14" t="s">
        <v>58</v>
      </c>
      <c r="C34" s="164" t="s">
        <v>87</v>
      </c>
      <c r="D34" s="165"/>
      <c r="E34" s="165"/>
      <c r="F34" s="165"/>
      <c r="G34" s="19"/>
      <c r="H34" s="28">
        <v>3344.66</v>
      </c>
      <c r="I34" s="28">
        <v>2430.04</v>
      </c>
    </row>
    <row r="35" spans="1:9" ht="15.75">
      <c r="A35" s="2" t="s">
        <v>21</v>
      </c>
      <c r="B35" s="14" t="s">
        <v>59</v>
      </c>
      <c r="C35" s="139" t="s">
        <v>88</v>
      </c>
      <c r="D35" s="165"/>
      <c r="E35" s="165"/>
      <c r="F35" s="165"/>
      <c r="G35" s="19"/>
      <c r="H35" s="28"/>
      <c r="I35" s="28">
        <v>23.17</v>
      </c>
    </row>
    <row r="36" spans="1:9" ht="15.75">
      <c r="A36" s="2" t="s">
        <v>60</v>
      </c>
      <c r="B36" s="14" t="s">
        <v>61</v>
      </c>
      <c r="C36" s="139" t="s">
        <v>89</v>
      </c>
      <c r="D36" s="165"/>
      <c r="E36" s="165"/>
      <c r="F36" s="165"/>
      <c r="G36" s="19"/>
      <c r="H36" s="28">
        <v>890.28</v>
      </c>
      <c r="I36" s="28">
        <v>2156.2600000000002</v>
      </c>
    </row>
    <row r="37" spans="1:9" ht="15.75">
      <c r="A37" s="2" t="s">
        <v>62</v>
      </c>
      <c r="B37" s="14" t="s">
        <v>63</v>
      </c>
      <c r="C37" s="139" t="s">
        <v>90</v>
      </c>
      <c r="D37" s="165"/>
      <c r="E37" s="165"/>
      <c r="F37" s="165"/>
      <c r="G37" s="19"/>
      <c r="H37" s="28">
        <v>890.66</v>
      </c>
      <c r="I37" s="28">
        <v>223.9</v>
      </c>
    </row>
    <row r="38" spans="1:9" ht="15.75">
      <c r="A38" s="2" t="s">
        <v>64</v>
      </c>
      <c r="B38" s="14" t="s">
        <v>65</v>
      </c>
      <c r="C38" s="139" t="s">
        <v>91</v>
      </c>
      <c r="D38" s="165"/>
      <c r="E38" s="165"/>
      <c r="F38" s="165"/>
      <c r="G38" s="19"/>
      <c r="H38" s="28">
        <v>953</v>
      </c>
      <c r="I38" s="28">
        <v>984.65</v>
      </c>
    </row>
    <row r="39" spans="1:9" ht="15.75">
      <c r="A39" s="2" t="s">
        <v>66</v>
      </c>
      <c r="B39" s="14" t="s">
        <v>19</v>
      </c>
      <c r="C39" s="164" t="s">
        <v>19</v>
      </c>
      <c r="D39" s="165"/>
      <c r="E39" s="165"/>
      <c r="F39" s="165"/>
      <c r="G39" s="19"/>
      <c r="H39" s="28"/>
      <c r="I39" s="28"/>
    </row>
    <row r="40" spans="1:9" ht="15.75">
      <c r="A40" s="2" t="s">
        <v>67</v>
      </c>
      <c r="B40" s="14" t="s">
        <v>68</v>
      </c>
      <c r="C40" s="139" t="s">
        <v>68</v>
      </c>
      <c r="D40" s="165"/>
      <c r="E40" s="165"/>
      <c r="F40" s="165"/>
      <c r="G40" s="19"/>
      <c r="H40" s="28">
        <v>772.09</v>
      </c>
      <c r="I40" s="28">
        <v>5141.78</v>
      </c>
    </row>
    <row r="41" spans="1:9" ht="15.75" customHeight="1">
      <c r="A41" s="2" t="s">
        <v>69</v>
      </c>
      <c r="B41" s="14" t="s">
        <v>20</v>
      </c>
      <c r="C41" s="164" t="s">
        <v>37</v>
      </c>
      <c r="D41" s="141"/>
      <c r="E41" s="141"/>
      <c r="F41" s="141"/>
      <c r="G41" s="19"/>
      <c r="H41" s="28">
        <v>6996.8</v>
      </c>
      <c r="I41" s="28">
        <v>3946.2</v>
      </c>
    </row>
    <row r="42" spans="1:9" ht="15.75" customHeight="1">
      <c r="A42" s="2" t="s">
        <v>70</v>
      </c>
      <c r="B42" s="14" t="s">
        <v>71</v>
      </c>
      <c r="C42" s="164" t="s">
        <v>92</v>
      </c>
      <c r="D42" s="165"/>
      <c r="E42" s="165"/>
      <c r="F42" s="165"/>
      <c r="G42" s="19"/>
      <c r="H42" s="28"/>
      <c r="I42" s="28"/>
    </row>
    <row r="43" spans="1:9" ht="15.75">
      <c r="A43" s="2" t="s">
        <v>72</v>
      </c>
      <c r="B43" s="14" t="s">
        <v>73</v>
      </c>
      <c r="C43" s="164" t="s">
        <v>38</v>
      </c>
      <c r="D43" s="165"/>
      <c r="E43" s="165"/>
      <c r="F43" s="165"/>
      <c r="G43" s="19"/>
      <c r="H43" s="28"/>
      <c r="I43" s="28"/>
    </row>
    <row r="44" spans="1:9" ht="15.75">
      <c r="A44" s="2" t="s">
        <v>74</v>
      </c>
      <c r="B44" s="14" t="s">
        <v>75</v>
      </c>
      <c r="C44" s="164" t="s">
        <v>93</v>
      </c>
      <c r="D44" s="165"/>
      <c r="E44" s="165"/>
      <c r="F44" s="165"/>
      <c r="G44" s="19"/>
      <c r="H44" s="28">
        <v>1423.4199999999998</v>
      </c>
      <c r="I44" s="28">
        <v>1835.59</v>
      </c>
    </row>
    <row r="45" spans="1:9" ht="15.75">
      <c r="A45" s="2" t="s">
        <v>76</v>
      </c>
      <c r="B45" s="14" t="s">
        <v>22</v>
      </c>
      <c r="C45" s="150" t="s">
        <v>39</v>
      </c>
      <c r="D45" s="151"/>
      <c r="E45" s="151"/>
      <c r="F45" s="152"/>
      <c r="G45" s="19"/>
      <c r="H45" s="28"/>
      <c r="I45" s="28"/>
    </row>
    <row r="46" spans="1:9" ht="15.75">
      <c r="A46" s="9" t="s">
        <v>23</v>
      </c>
      <c r="B46" s="10" t="s">
        <v>24</v>
      </c>
      <c r="C46" s="153" t="s">
        <v>24</v>
      </c>
      <c r="D46" s="154"/>
      <c r="E46" s="154"/>
      <c r="F46" s="155"/>
      <c r="G46" s="18"/>
      <c r="H46" s="22">
        <f>H21-H31</f>
        <v>27.300000000017462</v>
      </c>
      <c r="I46" s="22">
        <f>I21-I31</f>
        <v>356.49000000001979</v>
      </c>
    </row>
    <row r="47" spans="1:9" ht="15.75">
      <c r="A47" s="9" t="s">
        <v>25</v>
      </c>
      <c r="B47" s="9" t="s">
        <v>26</v>
      </c>
      <c r="C47" s="156" t="s">
        <v>26</v>
      </c>
      <c r="D47" s="154"/>
      <c r="E47" s="154"/>
      <c r="F47" s="15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150" t="s">
        <v>94</v>
      </c>
      <c r="D48" s="151"/>
      <c r="E48" s="151"/>
      <c r="F48" s="152"/>
      <c r="G48" s="20"/>
      <c r="H48" s="23"/>
      <c r="I48" s="28"/>
    </row>
    <row r="49" spans="1:9" ht="15.75">
      <c r="A49" s="4" t="s">
        <v>11</v>
      </c>
      <c r="B49" s="14" t="s">
        <v>79</v>
      </c>
      <c r="C49" s="150" t="s">
        <v>79</v>
      </c>
      <c r="D49" s="151"/>
      <c r="E49" s="151"/>
      <c r="F49" s="152"/>
      <c r="G49" s="20"/>
      <c r="H49" s="28"/>
      <c r="I49" s="28"/>
    </row>
    <row r="50" spans="1:9" ht="15.75">
      <c r="A50" s="4" t="s">
        <v>80</v>
      </c>
      <c r="B50" s="14" t="s">
        <v>81</v>
      </c>
      <c r="C50" s="150" t="s">
        <v>95</v>
      </c>
      <c r="D50" s="151"/>
      <c r="E50" s="151"/>
      <c r="F50" s="152"/>
      <c r="G50" s="20"/>
      <c r="H50" s="28"/>
      <c r="I50" s="28"/>
    </row>
    <row r="51" spans="1:9" ht="15.75">
      <c r="A51" s="9" t="s">
        <v>27</v>
      </c>
      <c r="B51" s="10" t="s">
        <v>28</v>
      </c>
      <c r="C51" s="153" t="s">
        <v>28</v>
      </c>
      <c r="D51" s="154"/>
      <c r="E51" s="154"/>
      <c r="F51" s="155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174" t="s">
        <v>41</v>
      </c>
      <c r="D52" s="175"/>
      <c r="E52" s="175"/>
      <c r="F52" s="176"/>
      <c r="G52" s="21"/>
      <c r="H52" s="28"/>
      <c r="I52" s="28"/>
    </row>
    <row r="53" spans="1:9" ht="15.75">
      <c r="A53" s="9" t="s">
        <v>30</v>
      </c>
      <c r="B53" s="10" t="s">
        <v>82</v>
      </c>
      <c r="C53" s="153" t="s">
        <v>82</v>
      </c>
      <c r="D53" s="154"/>
      <c r="E53" s="154"/>
      <c r="F53" s="155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178" t="s">
        <v>31</v>
      </c>
      <c r="D54" s="175"/>
      <c r="E54" s="175"/>
      <c r="F54" s="176"/>
      <c r="G54" s="21"/>
      <c r="H54" s="22">
        <f>SUM(H46,H47,H51,H52,H53)</f>
        <v>27.300000000017462</v>
      </c>
      <c r="I54" s="22">
        <f>SUM(I46,I47,I51,I52,I53)</f>
        <v>356.49000000001979</v>
      </c>
    </row>
    <row r="55" spans="1:9" ht="15.75">
      <c r="A55" s="9" t="s">
        <v>9</v>
      </c>
      <c r="B55" s="9" t="s">
        <v>33</v>
      </c>
      <c r="C55" s="156" t="s">
        <v>33</v>
      </c>
      <c r="D55" s="154"/>
      <c r="E55" s="154"/>
      <c r="F55" s="155"/>
      <c r="G55" s="21"/>
      <c r="H55" s="28"/>
      <c r="I55" s="28"/>
    </row>
    <row r="56" spans="1:9" ht="15.75">
      <c r="A56" s="9" t="s">
        <v>83</v>
      </c>
      <c r="B56" s="10" t="s">
        <v>34</v>
      </c>
      <c r="C56" s="153" t="s">
        <v>34</v>
      </c>
      <c r="D56" s="154"/>
      <c r="E56" s="154"/>
      <c r="F56" s="155"/>
      <c r="G56" s="21"/>
      <c r="H56" s="22">
        <f>SUM(H54,H55)</f>
        <v>27.300000000017462</v>
      </c>
      <c r="I56" s="22">
        <f>SUM(I54,I55)</f>
        <v>356.49000000001979</v>
      </c>
    </row>
    <row r="57" spans="1:9" ht="15.75">
      <c r="A57" s="4" t="s">
        <v>9</v>
      </c>
      <c r="B57" s="14" t="s">
        <v>84</v>
      </c>
      <c r="C57" s="150" t="s">
        <v>84</v>
      </c>
      <c r="D57" s="151"/>
      <c r="E57" s="151"/>
      <c r="F57" s="152"/>
      <c r="G57" s="20"/>
      <c r="H57" s="23"/>
      <c r="I57" s="23"/>
    </row>
    <row r="58" spans="1:9" ht="15.75">
      <c r="A58" s="4" t="s">
        <v>11</v>
      </c>
      <c r="B58" s="14" t="s">
        <v>85</v>
      </c>
      <c r="C58" s="150" t="s">
        <v>85</v>
      </c>
      <c r="D58" s="151"/>
      <c r="E58" s="151"/>
      <c r="F58" s="152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173" t="s">
        <v>105</v>
      </c>
      <c r="B60" s="173"/>
      <c r="C60" s="173"/>
      <c r="D60" s="173"/>
      <c r="E60" s="173"/>
      <c r="F60" s="173"/>
      <c r="G60" s="33"/>
      <c r="H60" s="170" t="s">
        <v>107</v>
      </c>
      <c r="I60" s="170"/>
    </row>
    <row r="61" spans="1:9" s="11" customFormat="1" ht="18.75" customHeight="1">
      <c r="A61" s="172" t="s">
        <v>99</v>
      </c>
      <c r="B61" s="172"/>
      <c r="C61" s="172"/>
      <c r="D61" s="172"/>
      <c r="E61" s="172"/>
      <c r="F61" s="172"/>
      <c r="G61" s="32" t="s">
        <v>100</v>
      </c>
      <c r="H61" s="171" t="s">
        <v>35</v>
      </c>
      <c r="I61" s="171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177" t="s">
        <v>106</v>
      </c>
      <c r="B63" s="177"/>
      <c r="C63" s="177"/>
      <c r="D63" s="177"/>
      <c r="E63" s="177"/>
      <c r="F63" s="177"/>
      <c r="G63" s="34"/>
      <c r="H63" s="167" t="s">
        <v>108</v>
      </c>
      <c r="I63" s="167"/>
    </row>
    <row r="64" spans="1:9" s="11" customFormat="1" ht="12" customHeight="1">
      <c r="A64" s="168" t="s">
        <v>101</v>
      </c>
      <c r="B64" s="168"/>
      <c r="C64" s="168"/>
      <c r="D64" s="168"/>
      <c r="E64" s="168"/>
      <c r="F64" s="168"/>
      <c r="G64" s="31" t="s">
        <v>98</v>
      </c>
      <c r="H64" s="169" t="s">
        <v>35</v>
      </c>
      <c r="I64" s="169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48:F48"/>
    <mergeCell ref="C49:F49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0:F50"/>
    <mergeCell ref="C24:F24"/>
    <mergeCell ref="C25:F25"/>
    <mergeCell ref="C26:F26"/>
    <mergeCell ref="C27:F27"/>
    <mergeCell ref="C28:F28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3:F23"/>
    <mergeCell ref="C22:F22"/>
    <mergeCell ref="C20:F20"/>
    <mergeCell ref="C21:F21"/>
    <mergeCell ref="A14:I14"/>
    <mergeCell ref="A15:I15"/>
    <mergeCell ref="A17:I17"/>
    <mergeCell ref="A18:I18"/>
    <mergeCell ref="A19:I19"/>
    <mergeCell ref="A20:B20"/>
  </mergeCells>
  <phoneticPr fontId="8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topLeftCell="A85" workbookViewId="0">
      <selection activeCell="I13" sqref="I13"/>
    </sheetView>
  </sheetViews>
  <sheetFormatPr defaultRowHeight="12.75"/>
  <cols>
    <col min="1" max="1" width="6.5703125" style="35" customWidth="1"/>
    <col min="2" max="2" width="3.140625" style="26" customWidth="1"/>
    <col min="3" max="3" width="2.7109375" style="26" customWidth="1"/>
    <col min="4" max="4" width="47.28515625" style="26" customWidth="1"/>
    <col min="5" max="5" width="7.7109375" style="27" customWidth="1"/>
    <col min="6" max="6" width="10.42578125" style="35" customWidth="1"/>
    <col min="7" max="7" width="10.85546875" style="35" customWidth="1"/>
  </cols>
  <sheetData>
    <row r="1" spans="1:7" ht="12.75" customHeight="1">
      <c r="D1" s="197" t="s">
        <v>111</v>
      </c>
      <c r="E1" s="198"/>
      <c r="F1" s="198"/>
      <c r="G1" s="198"/>
    </row>
    <row r="2" spans="1:7">
      <c r="D2" s="199" t="s">
        <v>97</v>
      </c>
      <c r="E2" s="200"/>
      <c r="F2" s="200"/>
      <c r="G2" s="200"/>
    </row>
    <row r="4" spans="1:7">
      <c r="A4" s="185" t="s">
        <v>112</v>
      </c>
      <c r="B4" s="186"/>
      <c r="C4" s="186"/>
      <c r="D4" s="186"/>
      <c r="E4" s="186"/>
      <c r="F4" s="187"/>
      <c r="G4" s="187"/>
    </row>
    <row r="5" spans="1:7">
      <c r="A5" s="158"/>
      <c r="B5" s="158"/>
      <c r="C5" s="158"/>
      <c r="D5" s="158"/>
      <c r="E5" s="158"/>
      <c r="F5" s="158"/>
      <c r="G5" s="158"/>
    </row>
    <row r="6" spans="1:7">
      <c r="A6" s="182" t="s">
        <v>102</v>
      </c>
      <c r="B6" s="183"/>
      <c r="C6" s="183"/>
      <c r="D6" s="183"/>
      <c r="E6" s="183"/>
      <c r="F6" s="184"/>
      <c r="G6" s="184"/>
    </row>
    <row r="7" spans="1:7">
      <c r="A7" s="188" t="s">
        <v>113</v>
      </c>
      <c r="B7" s="189"/>
      <c r="C7" s="189"/>
      <c r="D7" s="189"/>
      <c r="E7" s="189"/>
      <c r="F7" s="187"/>
      <c r="G7" s="187"/>
    </row>
    <row r="8" spans="1:7">
      <c r="A8" s="182" t="s">
        <v>234</v>
      </c>
      <c r="B8" s="183"/>
      <c r="C8" s="183"/>
      <c r="D8" s="183"/>
      <c r="E8" s="183"/>
      <c r="F8" s="184"/>
      <c r="G8" s="184"/>
    </row>
    <row r="9" spans="1:7">
      <c r="A9" s="202" t="s">
        <v>114</v>
      </c>
      <c r="B9" s="209"/>
      <c r="C9" s="209"/>
      <c r="D9" s="209"/>
      <c r="E9" s="209"/>
      <c r="F9" s="210"/>
      <c r="G9" s="210"/>
    </row>
    <row r="10" spans="1:7">
      <c r="A10" s="210"/>
      <c r="B10" s="210"/>
      <c r="C10" s="210"/>
      <c r="D10" s="210"/>
      <c r="E10" s="210"/>
      <c r="F10" s="210"/>
      <c r="G10" s="210"/>
    </row>
    <row r="11" spans="1:7">
      <c r="A11" s="211"/>
      <c r="B11" s="187"/>
      <c r="C11" s="187"/>
      <c r="D11" s="187"/>
      <c r="E11" s="187"/>
    </row>
    <row r="12" spans="1:7">
      <c r="A12" s="185" t="s">
        <v>115</v>
      </c>
      <c r="B12" s="186"/>
      <c r="C12" s="186"/>
      <c r="D12" s="186"/>
      <c r="E12" s="186"/>
      <c r="F12" s="212"/>
      <c r="G12" s="212"/>
    </row>
    <row r="13" spans="1:7">
      <c r="A13" s="185" t="s">
        <v>103</v>
      </c>
      <c r="B13" s="186"/>
      <c r="C13" s="186"/>
      <c r="D13" s="186"/>
      <c r="E13" s="186"/>
      <c r="F13" s="212"/>
      <c r="G13" s="212"/>
    </row>
    <row r="14" spans="1:7">
      <c r="A14" s="36"/>
      <c r="B14" s="37"/>
      <c r="C14" s="37"/>
      <c r="D14" s="37"/>
      <c r="E14" s="37"/>
      <c r="F14" s="38"/>
      <c r="G14" s="38"/>
    </row>
    <row r="15" spans="1:7">
      <c r="A15" s="213" t="s">
        <v>277</v>
      </c>
      <c r="B15" s="214"/>
      <c r="C15" s="214"/>
      <c r="D15" s="214"/>
      <c r="E15" s="214"/>
      <c r="F15" s="215"/>
      <c r="G15" s="215"/>
    </row>
    <row r="16" spans="1:7">
      <c r="A16" s="188" t="s">
        <v>2</v>
      </c>
      <c r="B16" s="188"/>
      <c r="C16" s="188"/>
      <c r="D16" s="188"/>
      <c r="E16" s="188"/>
      <c r="F16" s="190"/>
      <c r="G16" s="190"/>
    </row>
    <row r="17" spans="1:7">
      <c r="A17" s="36"/>
      <c r="B17" s="39"/>
      <c r="C17" s="39"/>
      <c r="D17" s="191" t="s">
        <v>224</v>
      </c>
      <c r="E17" s="191"/>
      <c r="F17" s="191"/>
      <c r="G17" s="191"/>
    </row>
    <row r="18" spans="1:7" ht="63.75">
      <c r="A18" s="40" t="s">
        <v>3</v>
      </c>
      <c r="B18" s="192" t="s">
        <v>4</v>
      </c>
      <c r="C18" s="193"/>
      <c r="D18" s="194"/>
      <c r="E18" s="41" t="s">
        <v>116</v>
      </c>
      <c r="F18" s="42" t="s">
        <v>117</v>
      </c>
      <c r="G18" s="42" t="s">
        <v>118</v>
      </c>
    </row>
    <row r="19" spans="1:7">
      <c r="A19" s="42" t="s">
        <v>7</v>
      </c>
      <c r="B19" s="43" t="s">
        <v>119</v>
      </c>
      <c r="C19" s="44"/>
      <c r="D19" s="45"/>
      <c r="E19" s="46"/>
      <c r="F19" s="47">
        <f>SUM(F20,F26,F37,F38)</f>
        <v>607005.15000000014</v>
      </c>
      <c r="G19" s="47">
        <f>SUM(G20,G26,G37,G38)</f>
        <v>111314.92</v>
      </c>
    </row>
    <row r="20" spans="1:7">
      <c r="A20" s="48" t="s">
        <v>9</v>
      </c>
      <c r="B20" s="49" t="s">
        <v>120</v>
      </c>
      <c r="C20" s="50"/>
      <c r="D20" s="51"/>
      <c r="E20" s="46" t="s">
        <v>225</v>
      </c>
      <c r="F20" s="52">
        <f>SUM(F21:F25)</f>
        <v>0.28999999999996362</v>
      </c>
      <c r="G20" s="52">
        <f>SUM(G21:G25)</f>
        <v>0.28999999999996362</v>
      </c>
    </row>
    <row r="21" spans="1:7">
      <c r="A21" s="46" t="s">
        <v>121</v>
      </c>
      <c r="B21" s="53"/>
      <c r="C21" s="54" t="s">
        <v>122</v>
      </c>
      <c r="D21" s="55"/>
      <c r="E21" s="56"/>
      <c r="F21" s="52"/>
      <c r="G21" s="52"/>
    </row>
    <row r="22" spans="1:7">
      <c r="A22" s="46" t="s">
        <v>123</v>
      </c>
      <c r="B22" s="53"/>
      <c r="C22" s="54" t="s">
        <v>124</v>
      </c>
      <c r="D22" s="57"/>
      <c r="E22" s="58"/>
      <c r="F22" s="52"/>
      <c r="G22" s="52"/>
    </row>
    <row r="23" spans="1:7">
      <c r="A23" s="46" t="s">
        <v>125</v>
      </c>
      <c r="B23" s="53"/>
      <c r="C23" s="54" t="s">
        <v>126</v>
      </c>
      <c r="D23" s="57"/>
      <c r="E23" s="58"/>
      <c r="F23" s="52">
        <v>0.28999999999996362</v>
      </c>
      <c r="G23" s="52">
        <v>0.28999999999996362</v>
      </c>
    </row>
    <row r="24" spans="1:7">
      <c r="A24" s="46" t="s">
        <v>127</v>
      </c>
      <c r="B24" s="53"/>
      <c r="C24" s="54" t="s">
        <v>128</v>
      </c>
      <c r="D24" s="57"/>
      <c r="E24" s="48"/>
      <c r="F24" s="52"/>
      <c r="G24" s="52"/>
    </row>
    <row r="25" spans="1:7">
      <c r="A25" s="59" t="s">
        <v>129</v>
      </c>
      <c r="B25" s="53"/>
      <c r="C25" s="60" t="s">
        <v>130</v>
      </c>
      <c r="D25" s="55"/>
      <c r="E25" s="48"/>
      <c r="F25" s="52"/>
      <c r="G25" s="52"/>
    </row>
    <row r="26" spans="1:7">
      <c r="A26" s="61" t="s">
        <v>11</v>
      </c>
      <c r="B26" s="62" t="s">
        <v>131</v>
      </c>
      <c r="C26" s="63"/>
      <c r="D26" s="64"/>
      <c r="E26" s="48" t="s">
        <v>226</v>
      </c>
      <c r="F26" s="52">
        <f>SUM(F27:F36)</f>
        <v>607004.8600000001</v>
      </c>
      <c r="G26" s="52">
        <f>SUM(G27:G36)</f>
        <v>111314.63</v>
      </c>
    </row>
    <row r="27" spans="1:7">
      <c r="A27" s="46" t="s">
        <v>132</v>
      </c>
      <c r="B27" s="53"/>
      <c r="C27" s="54" t="s">
        <v>133</v>
      </c>
      <c r="D27" s="57"/>
      <c r="E27" s="58"/>
      <c r="F27" s="52"/>
      <c r="G27" s="52"/>
    </row>
    <row r="28" spans="1:7">
      <c r="A28" s="46" t="s">
        <v>134</v>
      </c>
      <c r="B28" s="53"/>
      <c r="C28" s="54" t="s">
        <v>135</v>
      </c>
      <c r="D28" s="57"/>
      <c r="E28" s="58"/>
      <c r="F28" s="52">
        <v>536186.67000000004</v>
      </c>
      <c r="G28" s="52">
        <v>72527.540000000008</v>
      </c>
    </row>
    <row r="29" spans="1:7">
      <c r="A29" s="46" t="s">
        <v>136</v>
      </c>
      <c r="B29" s="53"/>
      <c r="C29" s="54" t="s">
        <v>137</v>
      </c>
      <c r="D29" s="57"/>
      <c r="E29" s="58"/>
      <c r="F29" s="52">
        <v>56051.529999999992</v>
      </c>
      <c r="G29" s="52">
        <v>21874.71</v>
      </c>
    </row>
    <row r="30" spans="1:7">
      <c r="A30" s="46" t="s">
        <v>138</v>
      </c>
      <c r="B30" s="53"/>
      <c r="C30" s="54" t="s">
        <v>139</v>
      </c>
      <c r="D30" s="57"/>
      <c r="E30" s="58"/>
      <c r="F30" s="52"/>
      <c r="G30" s="52"/>
    </row>
    <row r="31" spans="1:7">
      <c r="A31" s="46" t="s">
        <v>140</v>
      </c>
      <c r="B31" s="53"/>
      <c r="C31" s="54" t="s">
        <v>141</v>
      </c>
      <c r="D31" s="57"/>
      <c r="E31" s="58"/>
      <c r="F31" s="52">
        <v>5984.1</v>
      </c>
      <c r="G31" s="52">
        <v>6629.18</v>
      </c>
    </row>
    <row r="32" spans="1:7">
      <c r="A32" s="46" t="s">
        <v>142</v>
      </c>
      <c r="B32" s="53"/>
      <c r="C32" s="54" t="s">
        <v>143</v>
      </c>
      <c r="D32" s="57"/>
      <c r="E32" s="58"/>
      <c r="F32" s="52">
        <v>8468.1500000000015</v>
      </c>
      <c r="G32" s="52">
        <v>9962.4900000000016</v>
      </c>
    </row>
    <row r="33" spans="1:7">
      <c r="A33" s="46" t="s">
        <v>144</v>
      </c>
      <c r="B33" s="53"/>
      <c r="C33" s="54" t="s">
        <v>145</v>
      </c>
      <c r="D33" s="57"/>
      <c r="E33" s="58"/>
      <c r="F33" s="52"/>
      <c r="G33" s="52"/>
    </row>
    <row r="34" spans="1:7">
      <c r="A34" s="46" t="s">
        <v>146</v>
      </c>
      <c r="B34" s="53"/>
      <c r="C34" s="54" t="s">
        <v>147</v>
      </c>
      <c r="D34" s="57"/>
      <c r="E34" s="58"/>
      <c r="F34" s="52">
        <v>3.180000000000291</v>
      </c>
      <c r="G34" s="52">
        <v>3.180000000000291</v>
      </c>
    </row>
    <row r="35" spans="1:7">
      <c r="A35" s="46" t="s">
        <v>148</v>
      </c>
      <c r="B35" s="65"/>
      <c r="C35" s="66" t="s">
        <v>149</v>
      </c>
      <c r="D35" s="67"/>
      <c r="E35" s="58"/>
      <c r="F35" s="52">
        <v>311.2299999999999</v>
      </c>
      <c r="G35" s="52">
        <v>317.52999999999997</v>
      </c>
    </row>
    <row r="36" spans="1:7">
      <c r="A36" s="46" t="s">
        <v>150</v>
      </c>
      <c r="B36" s="53"/>
      <c r="C36" s="54" t="s">
        <v>151</v>
      </c>
      <c r="D36" s="57"/>
      <c r="E36" s="48"/>
      <c r="F36" s="52"/>
      <c r="G36" s="52"/>
    </row>
    <row r="37" spans="1:7">
      <c r="A37" s="48" t="s">
        <v>13</v>
      </c>
      <c r="B37" s="68" t="s">
        <v>152</v>
      </c>
      <c r="C37" s="68"/>
      <c r="D37" s="69"/>
      <c r="E37" s="48"/>
      <c r="F37" s="52"/>
      <c r="G37" s="52"/>
    </row>
    <row r="38" spans="1:7">
      <c r="A38" s="48" t="s">
        <v>21</v>
      </c>
      <c r="B38" s="68" t="s">
        <v>153</v>
      </c>
      <c r="C38" s="68"/>
      <c r="D38" s="69"/>
      <c r="E38" s="70"/>
      <c r="F38" s="52"/>
      <c r="G38" s="52"/>
    </row>
    <row r="39" spans="1:7">
      <c r="A39" s="42" t="s">
        <v>17</v>
      </c>
      <c r="B39" s="43" t="s">
        <v>154</v>
      </c>
      <c r="C39" s="44"/>
      <c r="D39" s="45"/>
      <c r="E39" s="58"/>
      <c r="F39" s="52"/>
      <c r="G39" s="52"/>
    </row>
    <row r="40" spans="1:7">
      <c r="A40" s="40" t="s">
        <v>23</v>
      </c>
      <c r="B40" s="71" t="s">
        <v>155</v>
      </c>
      <c r="C40" s="72"/>
      <c r="D40" s="73"/>
      <c r="E40" s="48"/>
      <c r="F40" s="47">
        <f>SUM(F41,F47,F48,F55,F56)</f>
        <v>84037.290000000008</v>
      </c>
      <c r="G40" s="47">
        <f>SUM(G41,G47,G48,G55,G56)</f>
        <v>38151.620000000003</v>
      </c>
    </row>
    <row r="41" spans="1:7">
      <c r="A41" s="74" t="s">
        <v>9</v>
      </c>
      <c r="B41" s="75" t="s">
        <v>156</v>
      </c>
      <c r="C41" s="76"/>
      <c r="D41" s="77"/>
      <c r="E41" s="48" t="s">
        <v>227</v>
      </c>
      <c r="F41" s="52">
        <f>SUM(F42:F46)</f>
        <v>901.66</v>
      </c>
      <c r="G41" s="52">
        <f>SUM(G42:G46)</f>
        <v>837.06</v>
      </c>
    </row>
    <row r="42" spans="1:7">
      <c r="A42" s="78" t="s">
        <v>121</v>
      </c>
      <c r="B42" s="65"/>
      <c r="C42" s="66" t="s">
        <v>157</v>
      </c>
      <c r="D42" s="67"/>
      <c r="E42" s="58"/>
      <c r="F42" s="52"/>
      <c r="G42" s="52"/>
    </row>
    <row r="43" spans="1:7">
      <c r="A43" s="78" t="s">
        <v>123</v>
      </c>
      <c r="B43" s="65"/>
      <c r="C43" s="66" t="s">
        <v>158</v>
      </c>
      <c r="D43" s="67"/>
      <c r="E43" s="58"/>
      <c r="F43" s="52">
        <v>901.66</v>
      </c>
      <c r="G43" s="52">
        <v>837.06</v>
      </c>
    </row>
    <row r="44" spans="1:7">
      <c r="A44" s="78" t="s">
        <v>125</v>
      </c>
      <c r="B44" s="65"/>
      <c r="C44" s="66" t="s">
        <v>159</v>
      </c>
      <c r="D44" s="67"/>
      <c r="E44" s="58"/>
      <c r="F44" s="52"/>
      <c r="G44" s="52"/>
    </row>
    <row r="45" spans="1:7">
      <c r="A45" s="78" t="s">
        <v>127</v>
      </c>
      <c r="B45" s="65"/>
      <c r="C45" s="66" t="s">
        <v>160</v>
      </c>
      <c r="D45" s="67"/>
      <c r="E45" s="58"/>
      <c r="F45" s="52"/>
      <c r="G45" s="52"/>
    </row>
    <row r="46" spans="1:7">
      <c r="A46" s="78" t="s">
        <v>129</v>
      </c>
      <c r="B46" s="72"/>
      <c r="C46" s="195" t="s">
        <v>161</v>
      </c>
      <c r="D46" s="196"/>
      <c r="E46" s="58"/>
      <c r="F46" s="52"/>
      <c r="G46" s="52"/>
    </row>
    <row r="47" spans="1:7">
      <c r="A47" s="74" t="s">
        <v>11</v>
      </c>
      <c r="B47" s="79" t="s">
        <v>162</v>
      </c>
      <c r="C47" s="80"/>
      <c r="D47" s="81"/>
      <c r="E47" s="48"/>
      <c r="F47" s="52"/>
      <c r="G47" s="52">
        <v>458.05</v>
      </c>
    </row>
    <row r="48" spans="1:7">
      <c r="A48" s="74" t="s">
        <v>13</v>
      </c>
      <c r="B48" s="75" t="s">
        <v>163</v>
      </c>
      <c r="C48" s="76"/>
      <c r="D48" s="77"/>
      <c r="E48" s="48" t="s">
        <v>228</v>
      </c>
      <c r="F48" s="52">
        <f>SUM(F49:F54)</f>
        <v>80894.19</v>
      </c>
      <c r="G48" s="52">
        <f>SUM(G49:G54)</f>
        <v>35042.71</v>
      </c>
    </row>
    <row r="49" spans="1:7">
      <c r="A49" s="78" t="s">
        <v>164</v>
      </c>
      <c r="B49" s="76"/>
      <c r="C49" s="82" t="s">
        <v>165</v>
      </c>
      <c r="D49" s="83"/>
      <c r="E49" s="48"/>
      <c r="F49" s="52"/>
      <c r="G49" s="52"/>
    </row>
    <row r="50" spans="1:7">
      <c r="A50" s="84" t="s">
        <v>166</v>
      </c>
      <c r="B50" s="65"/>
      <c r="C50" s="66" t="s">
        <v>167</v>
      </c>
      <c r="D50" s="85"/>
      <c r="E50" s="86"/>
      <c r="F50" s="52"/>
      <c r="G50" s="52"/>
    </row>
    <row r="51" spans="1:7">
      <c r="A51" s="78" t="s">
        <v>168</v>
      </c>
      <c r="B51" s="65"/>
      <c r="C51" s="66" t="s">
        <v>169</v>
      </c>
      <c r="D51" s="67"/>
      <c r="E51" s="87"/>
      <c r="F51" s="52"/>
      <c r="G51" s="52"/>
    </row>
    <row r="52" spans="1:7" ht="27.75" customHeight="1">
      <c r="A52" s="78" t="s">
        <v>170</v>
      </c>
      <c r="B52" s="65"/>
      <c r="C52" s="195" t="s">
        <v>171</v>
      </c>
      <c r="D52" s="196"/>
      <c r="E52" s="87"/>
      <c r="F52" s="52">
        <v>95.13</v>
      </c>
      <c r="G52" s="52">
        <v>51.29</v>
      </c>
    </row>
    <row r="53" spans="1:7">
      <c r="A53" s="78" t="s">
        <v>172</v>
      </c>
      <c r="B53" s="65"/>
      <c r="C53" s="66" t="s">
        <v>173</v>
      </c>
      <c r="D53" s="67"/>
      <c r="E53" s="87"/>
      <c r="F53" s="52">
        <v>80799.06</v>
      </c>
      <c r="G53" s="52">
        <v>34991.42</v>
      </c>
    </row>
    <row r="54" spans="1:7">
      <c r="A54" s="78" t="s">
        <v>174</v>
      </c>
      <c r="B54" s="65"/>
      <c r="C54" s="66" t="s">
        <v>175</v>
      </c>
      <c r="D54" s="67"/>
      <c r="E54" s="48"/>
      <c r="F54" s="52"/>
      <c r="G54" s="52"/>
    </row>
    <row r="55" spans="1:7">
      <c r="A55" s="74" t="s">
        <v>21</v>
      </c>
      <c r="B55" s="88" t="s">
        <v>176</v>
      </c>
      <c r="C55" s="88"/>
      <c r="D55" s="89"/>
      <c r="E55" s="87"/>
      <c r="F55" s="52"/>
      <c r="G55" s="52"/>
    </row>
    <row r="56" spans="1:7">
      <c r="A56" s="74" t="s">
        <v>60</v>
      </c>
      <c r="B56" s="88" t="s">
        <v>177</v>
      </c>
      <c r="C56" s="88"/>
      <c r="D56" s="89"/>
      <c r="E56" s="48" t="s">
        <v>229</v>
      </c>
      <c r="F56" s="52">
        <v>2241.44</v>
      </c>
      <c r="G56" s="52">
        <v>1813.8</v>
      </c>
    </row>
    <row r="57" spans="1:7">
      <c r="A57" s="48"/>
      <c r="B57" s="62" t="s">
        <v>178</v>
      </c>
      <c r="C57" s="63"/>
      <c r="D57" s="64"/>
      <c r="E57" s="48"/>
      <c r="F57" s="52">
        <f>SUM(F19,F39,F40)</f>
        <v>691042.44000000018</v>
      </c>
      <c r="G57" s="52">
        <f>SUM(G19,G39,G40)</f>
        <v>149466.54</v>
      </c>
    </row>
    <row r="58" spans="1:7">
      <c r="A58" s="42" t="s">
        <v>25</v>
      </c>
      <c r="B58" s="43" t="s">
        <v>179</v>
      </c>
      <c r="C58" s="43"/>
      <c r="D58" s="90"/>
      <c r="E58" s="48" t="s">
        <v>230</v>
      </c>
      <c r="F58" s="47">
        <f>SUM(F59:F62)</f>
        <v>609627.03</v>
      </c>
      <c r="G58" s="47">
        <f>SUM(G59:G62)</f>
        <v>114423.82999999999</v>
      </c>
    </row>
    <row r="59" spans="1:7">
      <c r="A59" s="48" t="s">
        <v>9</v>
      </c>
      <c r="B59" s="68" t="s">
        <v>47</v>
      </c>
      <c r="C59" s="68"/>
      <c r="D59" s="69"/>
      <c r="E59" s="48"/>
      <c r="F59" s="52">
        <v>41303.509999999995</v>
      </c>
      <c r="G59" s="52">
        <v>2801.039999999979</v>
      </c>
    </row>
    <row r="60" spans="1:7">
      <c r="A60" s="61" t="s">
        <v>11</v>
      </c>
      <c r="B60" s="62" t="s">
        <v>180</v>
      </c>
      <c r="C60" s="63"/>
      <c r="D60" s="64"/>
      <c r="E60" s="61"/>
      <c r="F60" s="52">
        <v>338748.92000000004</v>
      </c>
      <c r="G60" s="52">
        <v>101060.51000000001</v>
      </c>
    </row>
    <row r="61" spans="1:7">
      <c r="A61" s="48" t="s">
        <v>13</v>
      </c>
      <c r="B61" s="179" t="s">
        <v>181</v>
      </c>
      <c r="C61" s="180"/>
      <c r="D61" s="181"/>
      <c r="E61" s="48"/>
      <c r="F61" s="52">
        <v>227758.78</v>
      </c>
      <c r="G61" s="52">
        <v>8746.4599999999991</v>
      </c>
    </row>
    <row r="62" spans="1:7">
      <c r="A62" s="48" t="s">
        <v>182</v>
      </c>
      <c r="B62" s="68" t="s">
        <v>183</v>
      </c>
      <c r="C62" s="53"/>
      <c r="D62" s="91"/>
      <c r="E62" s="48"/>
      <c r="F62" s="52">
        <v>1815.82</v>
      </c>
      <c r="G62" s="52">
        <v>1815.82</v>
      </c>
    </row>
    <row r="63" spans="1:7">
      <c r="A63" s="42" t="s">
        <v>27</v>
      </c>
      <c r="B63" s="43" t="s">
        <v>184</v>
      </c>
      <c r="C63" s="44"/>
      <c r="D63" s="45"/>
      <c r="E63" s="48"/>
      <c r="F63" s="47">
        <f>SUM(F64,F68)</f>
        <v>81336.819999999992</v>
      </c>
      <c r="G63" s="47">
        <f>SUM(G64,G68)</f>
        <v>34991.42</v>
      </c>
    </row>
    <row r="64" spans="1:7">
      <c r="A64" s="48" t="s">
        <v>9</v>
      </c>
      <c r="B64" s="49" t="s">
        <v>185</v>
      </c>
      <c r="C64" s="92"/>
      <c r="D64" s="93"/>
      <c r="E64" s="48" t="s">
        <v>231</v>
      </c>
      <c r="F64" s="52">
        <f>SUM(F65:F67)</f>
        <v>4832.1799999999994</v>
      </c>
      <c r="G64" s="52">
        <f>SUM(G65:G67)</f>
        <v>4832.1799999999994</v>
      </c>
    </row>
    <row r="65" spans="1:7">
      <c r="A65" s="46" t="s">
        <v>121</v>
      </c>
      <c r="B65" s="94"/>
      <c r="C65" s="54" t="s">
        <v>186</v>
      </c>
      <c r="D65" s="95"/>
      <c r="E65" s="87"/>
      <c r="F65" s="52"/>
      <c r="G65" s="52"/>
    </row>
    <row r="66" spans="1:7">
      <c r="A66" s="46" t="s">
        <v>123</v>
      </c>
      <c r="B66" s="53"/>
      <c r="C66" s="54" t="s">
        <v>187</v>
      </c>
      <c r="D66" s="57"/>
      <c r="E66" s="48"/>
      <c r="F66" s="52">
        <v>4832.1799999999994</v>
      </c>
      <c r="G66" s="52">
        <v>4832.1799999999994</v>
      </c>
    </row>
    <row r="67" spans="1:7">
      <c r="A67" s="46" t="s">
        <v>188</v>
      </c>
      <c r="B67" s="53"/>
      <c r="C67" s="54" t="s">
        <v>189</v>
      </c>
      <c r="D67" s="57"/>
      <c r="E67" s="70"/>
      <c r="F67" s="52"/>
      <c r="G67" s="52"/>
    </row>
    <row r="68" spans="1:7">
      <c r="A68" s="74" t="s">
        <v>11</v>
      </c>
      <c r="B68" s="96" t="s">
        <v>190</v>
      </c>
      <c r="C68" s="97"/>
      <c r="D68" s="98"/>
      <c r="E68" s="74" t="s">
        <v>232</v>
      </c>
      <c r="F68" s="52">
        <f>SUM(F69:F74,F77:F82)</f>
        <v>76504.639999999999</v>
      </c>
      <c r="G68" s="52">
        <f>SUM(G69:G74,G77:G82)</f>
        <v>30159.24</v>
      </c>
    </row>
    <row r="69" spans="1:7">
      <c r="A69" s="46" t="s">
        <v>132</v>
      </c>
      <c r="B69" s="53"/>
      <c r="C69" s="54" t="s">
        <v>191</v>
      </c>
      <c r="D69" s="55"/>
      <c r="E69" s="48"/>
      <c r="F69" s="52"/>
      <c r="G69" s="52"/>
    </row>
    <row r="70" spans="1:7">
      <c r="A70" s="46" t="s">
        <v>134</v>
      </c>
      <c r="B70" s="94"/>
      <c r="C70" s="54" t="s">
        <v>192</v>
      </c>
      <c r="D70" s="95"/>
      <c r="E70" s="87"/>
      <c r="F70" s="52"/>
      <c r="G70" s="52"/>
    </row>
    <row r="71" spans="1:7">
      <c r="A71" s="46" t="s">
        <v>136</v>
      </c>
      <c r="B71" s="94"/>
      <c r="C71" s="54" t="s">
        <v>193</v>
      </c>
      <c r="D71" s="95"/>
      <c r="E71" s="87"/>
      <c r="F71" s="52"/>
      <c r="G71" s="52"/>
    </row>
    <row r="72" spans="1:7">
      <c r="A72" s="99" t="s">
        <v>138</v>
      </c>
      <c r="B72" s="76"/>
      <c r="C72" s="100" t="s">
        <v>194</v>
      </c>
      <c r="D72" s="83"/>
      <c r="E72" s="87"/>
      <c r="F72" s="52"/>
      <c r="G72" s="52"/>
    </row>
    <row r="73" spans="1:7">
      <c r="A73" s="48" t="s">
        <v>140</v>
      </c>
      <c r="B73" s="60"/>
      <c r="C73" s="60" t="s">
        <v>195</v>
      </c>
      <c r="D73" s="55"/>
      <c r="E73" s="101"/>
      <c r="F73" s="52"/>
      <c r="G73" s="52"/>
    </row>
    <row r="74" spans="1:7">
      <c r="A74" s="102" t="s">
        <v>142</v>
      </c>
      <c r="B74" s="97"/>
      <c r="C74" s="103" t="s">
        <v>196</v>
      </c>
      <c r="D74" s="104"/>
      <c r="E74" s="48"/>
      <c r="F74" s="52">
        <f>SUM(F75,F76)</f>
        <v>0</v>
      </c>
      <c r="G74" s="52">
        <f>SUM(G75,G76)</f>
        <v>0</v>
      </c>
    </row>
    <row r="75" spans="1:7">
      <c r="A75" s="78" t="s">
        <v>197</v>
      </c>
      <c r="B75" s="65"/>
      <c r="C75" s="85"/>
      <c r="D75" s="67" t="s">
        <v>198</v>
      </c>
      <c r="E75" s="87"/>
      <c r="F75" s="52"/>
      <c r="G75" s="52"/>
    </row>
    <row r="76" spans="1:7">
      <c r="A76" s="78" t="s">
        <v>199</v>
      </c>
      <c r="B76" s="65"/>
      <c r="C76" s="85"/>
      <c r="D76" s="67" t="s">
        <v>200</v>
      </c>
      <c r="E76" s="58"/>
      <c r="F76" s="52"/>
      <c r="G76" s="52"/>
    </row>
    <row r="77" spans="1:7">
      <c r="A77" s="78" t="s">
        <v>144</v>
      </c>
      <c r="B77" s="80"/>
      <c r="C77" s="105" t="s">
        <v>201</v>
      </c>
      <c r="D77" s="34"/>
      <c r="E77" s="58"/>
      <c r="F77" s="52">
        <v>3.9</v>
      </c>
      <c r="G77" s="52"/>
    </row>
    <row r="78" spans="1:7">
      <c r="A78" s="78" t="s">
        <v>146</v>
      </c>
      <c r="B78" s="106"/>
      <c r="C78" s="66" t="s">
        <v>202</v>
      </c>
      <c r="D78" s="107"/>
      <c r="E78" s="87"/>
      <c r="F78" s="52"/>
      <c r="G78" s="52"/>
    </row>
    <row r="79" spans="1:7">
      <c r="A79" s="78" t="s">
        <v>148</v>
      </c>
      <c r="B79" s="53"/>
      <c r="C79" s="54" t="s">
        <v>203</v>
      </c>
      <c r="D79" s="57"/>
      <c r="E79" s="87"/>
      <c r="F79" s="52">
        <v>3126.77</v>
      </c>
      <c r="G79" s="52"/>
    </row>
    <row r="80" spans="1:7">
      <c r="A80" s="78" t="s">
        <v>150</v>
      </c>
      <c r="B80" s="53"/>
      <c r="C80" s="54" t="s">
        <v>204</v>
      </c>
      <c r="D80" s="57"/>
      <c r="E80" s="87"/>
      <c r="F80" s="52">
        <v>43214.73</v>
      </c>
      <c r="G80" s="52"/>
    </row>
    <row r="81" spans="1:7">
      <c r="A81" s="46" t="s">
        <v>205</v>
      </c>
      <c r="B81" s="65"/>
      <c r="C81" s="66" t="s">
        <v>206</v>
      </c>
      <c r="D81" s="67"/>
      <c r="E81" s="87"/>
      <c r="F81" s="52">
        <v>30159.24</v>
      </c>
      <c r="G81" s="52">
        <v>30159.24</v>
      </c>
    </row>
    <row r="82" spans="1:7">
      <c r="A82" s="46" t="s">
        <v>207</v>
      </c>
      <c r="B82" s="53"/>
      <c r="C82" s="54" t="s">
        <v>208</v>
      </c>
      <c r="D82" s="57"/>
      <c r="E82" s="70"/>
      <c r="F82" s="52"/>
      <c r="G82" s="52"/>
    </row>
    <row r="83" spans="1:7">
      <c r="A83" s="42" t="s">
        <v>29</v>
      </c>
      <c r="B83" s="108" t="s">
        <v>209</v>
      </c>
      <c r="C83" s="109"/>
      <c r="D83" s="110"/>
      <c r="E83" s="58" t="s">
        <v>233</v>
      </c>
      <c r="F83" s="47">
        <f>SUM(F84,F85,F88,F89)</f>
        <v>78.589999999988365</v>
      </c>
      <c r="G83" s="47">
        <f>SUM(G84,G85,G88,G89)</f>
        <v>51.290000000037253</v>
      </c>
    </row>
    <row r="84" spans="1:7">
      <c r="A84" s="48" t="s">
        <v>9</v>
      </c>
      <c r="B84" s="68" t="s">
        <v>210</v>
      </c>
      <c r="C84" s="53"/>
      <c r="D84" s="91"/>
      <c r="E84" s="70"/>
      <c r="F84" s="52"/>
      <c r="G84" s="52"/>
    </row>
    <row r="85" spans="1:7">
      <c r="A85" s="48" t="s">
        <v>11</v>
      </c>
      <c r="B85" s="49" t="s">
        <v>211</v>
      </c>
      <c r="C85" s="92"/>
      <c r="D85" s="93"/>
      <c r="E85" s="48"/>
      <c r="F85" s="52">
        <f>SUM(F86,F87)</f>
        <v>0</v>
      </c>
      <c r="G85" s="52">
        <f>SUM(G86,G87)</f>
        <v>0</v>
      </c>
    </row>
    <row r="86" spans="1:7">
      <c r="A86" s="46" t="s">
        <v>132</v>
      </c>
      <c r="B86" s="53"/>
      <c r="C86" s="54" t="s">
        <v>212</v>
      </c>
      <c r="D86" s="57"/>
      <c r="E86" s="48"/>
      <c r="F86" s="52"/>
      <c r="G86" s="52"/>
    </row>
    <row r="87" spans="1:7">
      <c r="A87" s="46" t="s">
        <v>134</v>
      </c>
      <c r="B87" s="53"/>
      <c r="C87" s="54" t="s">
        <v>213</v>
      </c>
      <c r="D87" s="57"/>
      <c r="E87" s="48"/>
      <c r="F87" s="52"/>
      <c r="G87" s="52"/>
    </row>
    <row r="88" spans="1:7">
      <c r="A88" s="74" t="s">
        <v>13</v>
      </c>
      <c r="B88" s="85" t="s">
        <v>214</v>
      </c>
      <c r="C88" s="85"/>
      <c r="D88" s="111"/>
      <c r="E88" s="48"/>
      <c r="F88" s="52"/>
      <c r="G88" s="52"/>
    </row>
    <row r="89" spans="1:7">
      <c r="A89" s="61" t="s">
        <v>21</v>
      </c>
      <c r="B89" s="62" t="s">
        <v>215</v>
      </c>
      <c r="C89" s="63"/>
      <c r="D89" s="64"/>
      <c r="E89" s="48"/>
      <c r="F89" s="52">
        <f>SUM(F90,F91)</f>
        <v>78.589999999988365</v>
      </c>
      <c r="G89" s="52">
        <f>SUM(G90,G91)</f>
        <v>51.290000000037253</v>
      </c>
    </row>
    <row r="90" spans="1:7">
      <c r="A90" s="46" t="s">
        <v>216</v>
      </c>
      <c r="B90" s="44"/>
      <c r="C90" s="54" t="s">
        <v>217</v>
      </c>
      <c r="D90" s="112"/>
      <c r="E90" s="58"/>
      <c r="F90" s="52">
        <v>27.299999999988358</v>
      </c>
      <c r="G90" s="52">
        <v>51.290000000037253</v>
      </c>
    </row>
    <row r="91" spans="1:7">
      <c r="A91" s="46" t="s">
        <v>218</v>
      </c>
      <c r="B91" s="44"/>
      <c r="C91" s="54" t="s">
        <v>219</v>
      </c>
      <c r="D91" s="112"/>
      <c r="E91" s="58"/>
      <c r="F91" s="52">
        <v>51.290000000000006</v>
      </c>
      <c r="G91" s="52"/>
    </row>
    <row r="92" spans="1:7">
      <c r="A92" s="42" t="s">
        <v>30</v>
      </c>
      <c r="B92" s="108" t="s">
        <v>220</v>
      </c>
      <c r="C92" s="110"/>
      <c r="D92" s="110"/>
      <c r="E92" s="58"/>
      <c r="F92" s="47"/>
      <c r="G92" s="47"/>
    </row>
    <row r="93" spans="1:7" ht="29.25" customHeight="1">
      <c r="A93" s="42"/>
      <c r="B93" s="207" t="s">
        <v>221</v>
      </c>
      <c r="C93" s="208"/>
      <c r="D93" s="196"/>
      <c r="E93" s="48"/>
      <c r="F93" s="113">
        <f>SUM(F58,F63,F83,F92)</f>
        <v>691042.44</v>
      </c>
      <c r="G93" s="113">
        <f>SUM(G58,G63,G83,G92)</f>
        <v>149466.54000000004</v>
      </c>
    </row>
    <row r="94" spans="1:7">
      <c r="A94" s="114"/>
      <c r="B94" s="115"/>
      <c r="C94" s="115"/>
      <c r="D94" s="115"/>
      <c r="E94" s="115"/>
      <c r="F94" s="27"/>
      <c r="G94" s="27"/>
    </row>
    <row r="95" spans="1:7" ht="15.75">
      <c r="A95" s="203" t="s">
        <v>105</v>
      </c>
      <c r="B95" s="203"/>
      <c r="C95" s="203"/>
      <c r="D95" s="203"/>
      <c r="E95" s="116"/>
      <c r="F95" s="204" t="s">
        <v>107</v>
      </c>
      <c r="G95" s="204"/>
    </row>
    <row r="96" spans="1:7" ht="25.5">
      <c r="A96" s="205" t="s">
        <v>222</v>
      </c>
      <c r="B96" s="205"/>
      <c r="C96" s="205"/>
      <c r="D96" s="205"/>
      <c r="E96" s="27" t="s">
        <v>100</v>
      </c>
      <c r="F96" s="188" t="s">
        <v>35</v>
      </c>
      <c r="G96" s="188"/>
    </row>
    <row r="97" spans="1:7">
      <c r="A97" s="39"/>
      <c r="B97" s="39"/>
      <c r="C97" s="39"/>
      <c r="D97" s="39"/>
      <c r="E97" s="39"/>
      <c r="F97" s="39"/>
      <c r="G97" s="39"/>
    </row>
    <row r="98" spans="1:7" ht="15.75">
      <c r="A98" s="177" t="s">
        <v>235</v>
      </c>
      <c r="B98" s="177"/>
      <c r="C98" s="177"/>
      <c r="D98" s="177"/>
      <c r="E98" s="117"/>
      <c r="F98" s="206" t="s">
        <v>108</v>
      </c>
      <c r="G98" s="206"/>
    </row>
    <row r="99" spans="1:7" ht="25.5">
      <c r="A99" s="201" t="s">
        <v>223</v>
      </c>
      <c r="B99" s="201"/>
      <c r="C99" s="201"/>
      <c r="D99" s="201"/>
      <c r="E99" s="118" t="s">
        <v>100</v>
      </c>
      <c r="F99" s="202" t="s">
        <v>35</v>
      </c>
      <c r="G99" s="202"/>
    </row>
    <row r="100" spans="1:7">
      <c r="A100" s="119"/>
      <c r="B100" s="119"/>
      <c r="C100" s="119"/>
      <c r="D100" s="119"/>
      <c r="E100" s="120"/>
      <c r="F100" s="39"/>
      <c r="G100" s="39"/>
    </row>
    <row r="101" spans="1:7">
      <c r="A101" s="119"/>
      <c r="B101" s="119"/>
      <c r="C101" s="119"/>
      <c r="D101" s="119"/>
      <c r="E101" s="120"/>
      <c r="F101" s="39"/>
      <c r="G101" s="39"/>
    </row>
    <row r="102" spans="1:7">
      <c r="A102" s="26"/>
      <c r="F102" s="26"/>
      <c r="G102" s="26"/>
    </row>
  </sheetData>
  <mergeCells count="26">
    <mergeCell ref="D1:G1"/>
    <mergeCell ref="D2:G2"/>
    <mergeCell ref="A99:D99"/>
    <mergeCell ref="F99:G99"/>
    <mergeCell ref="A95:D95"/>
    <mergeCell ref="F95:G95"/>
    <mergeCell ref="A96:D96"/>
    <mergeCell ref="F96:G96"/>
    <mergeCell ref="A98:D98"/>
    <mergeCell ref="F98:G98"/>
    <mergeCell ref="B93:D93"/>
    <mergeCell ref="A9:G10"/>
    <mergeCell ref="A11:E11"/>
    <mergeCell ref="A12:G12"/>
    <mergeCell ref="A13:G13"/>
    <mergeCell ref="A15:G15"/>
    <mergeCell ref="B61:D61"/>
    <mergeCell ref="A8:G8"/>
    <mergeCell ref="A4:G5"/>
    <mergeCell ref="A6:G6"/>
    <mergeCell ref="A7:G7"/>
    <mergeCell ref="A16:G16"/>
    <mergeCell ref="D17:G17"/>
    <mergeCell ref="B18:D18"/>
    <mergeCell ref="C46:D46"/>
    <mergeCell ref="C52:D52"/>
  </mergeCells>
  <pageMargins left="0.19685039370078741" right="0.19685039370078741" top="0.19685039370078741" bottom="0.19685039370078741" header="0.19685039370078741" footer="0.19685039370078741"/>
  <pageSetup paperSize="9" scale="6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B6" sqref="B6"/>
    </sheetView>
  </sheetViews>
  <sheetFormatPr defaultRowHeight="15"/>
  <cols>
    <col min="1" max="1" width="6" style="121" customWidth="1"/>
    <col min="2" max="2" width="32.85546875" style="15" customWidth="1"/>
    <col min="3" max="10" width="15.7109375" style="15" customWidth="1"/>
    <col min="11" max="11" width="13.140625" style="15" customWidth="1"/>
    <col min="12" max="13" width="15.7109375" style="15" customWidth="1"/>
  </cols>
  <sheetData>
    <row r="1" spans="1:13">
      <c r="I1" s="15" t="s">
        <v>236</v>
      </c>
    </row>
    <row r="2" spans="1:13">
      <c r="I2" s="15" t="s">
        <v>237</v>
      </c>
    </row>
    <row r="4" spans="1:13" ht="14.25">
      <c r="A4" s="216" t="s">
        <v>238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4.25">
      <c r="A5" s="216" t="s">
        <v>239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ht="14.25">
      <c r="A6" s="123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14.25">
      <c r="A7" s="216" t="s">
        <v>102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9" spans="1:13" ht="14.25">
      <c r="A9" s="216" t="s">
        <v>240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3">
      <c r="G10" s="124">
        <v>44286</v>
      </c>
      <c r="H10" s="124"/>
    </row>
    <row r="11" spans="1:13" ht="14.25">
      <c r="A11" s="218" t="s">
        <v>3</v>
      </c>
      <c r="B11" s="218" t="s">
        <v>241</v>
      </c>
      <c r="C11" s="218" t="s">
        <v>242</v>
      </c>
      <c r="D11" s="218" t="s">
        <v>243</v>
      </c>
      <c r="E11" s="218"/>
      <c r="F11" s="218"/>
      <c r="G11" s="218"/>
      <c r="H11" s="218"/>
      <c r="I11" s="218"/>
      <c r="J11" s="219"/>
      <c r="K11" s="219"/>
      <c r="L11" s="218"/>
      <c r="M11" s="218" t="s">
        <v>244</v>
      </c>
    </row>
    <row r="12" spans="1:13" ht="114">
      <c r="A12" s="218"/>
      <c r="B12" s="218"/>
      <c r="C12" s="218"/>
      <c r="D12" s="125" t="s">
        <v>245</v>
      </c>
      <c r="E12" s="125" t="s">
        <v>246</v>
      </c>
      <c r="F12" s="125" t="s">
        <v>247</v>
      </c>
      <c r="G12" s="125" t="s">
        <v>248</v>
      </c>
      <c r="H12" s="125" t="s">
        <v>249</v>
      </c>
      <c r="I12" s="126" t="s">
        <v>250</v>
      </c>
      <c r="J12" s="125" t="s">
        <v>251</v>
      </c>
      <c r="K12" s="127" t="s">
        <v>252</v>
      </c>
      <c r="L12" s="128" t="s">
        <v>253</v>
      </c>
      <c r="M12" s="218"/>
    </row>
    <row r="13" spans="1:13" ht="12.75">
      <c r="A13" s="129">
        <v>1</v>
      </c>
      <c r="B13" s="129">
        <v>2</v>
      </c>
      <c r="C13" s="129">
        <v>3</v>
      </c>
      <c r="D13" s="129">
        <v>4</v>
      </c>
      <c r="E13" s="129">
        <v>5</v>
      </c>
      <c r="F13" s="129">
        <v>6</v>
      </c>
      <c r="G13" s="129">
        <v>7</v>
      </c>
      <c r="H13" s="129">
        <v>8</v>
      </c>
      <c r="I13" s="129">
        <v>9</v>
      </c>
      <c r="J13" s="129">
        <v>10</v>
      </c>
      <c r="K13" s="130" t="s">
        <v>254</v>
      </c>
      <c r="L13" s="129">
        <v>12</v>
      </c>
      <c r="M13" s="129">
        <v>13</v>
      </c>
    </row>
    <row r="14" spans="1:13" ht="71.25">
      <c r="A14" s="125" t="s">
        <v>255</v>
      </c>
      <c r="B14" s="131" t="s">
        <v>256</v>
      </c>
      <c r="C14" s="132">
        <f t="shared" ref="C14:L14" si="0">SUM(C15:C16)</f>
        <v>2801.04</v>
      </c>
      <c r="D14" s="132">
        <f t="shared" si="0"/>
        <v>66767.87</v>
      </c>
      <c r="E14" s="132">
        <f t="shared" si="0"/>
        <v>0</v>
      </c>
      <c r="F14" s="132">
        <f t="shared" si="0"/>
        <v>39225.75</v>
      </c>
      <c r="G14" s="132">
        <f t="shared" si="0"/>
        <v>0</v>
      </c>
      <c r="H14" s="132">
        <f t="shared" si="0"/>
        <v>0</v>
      </c>
      <c r="I14" s="132">
        <f t="shared" si="0"/>
        <v>-67491.149999999994</v>
      </c>
      <c r="J14" s="132">
        <f t="shared" si="0"/>
        <v>0</v>
      </c>
      <c r="K14" s="132">
        <f t="shared" si="0"/>
        <v>0</v>
      </c>
      <c r="L14" s="132">
        <f t="shared" si="0"/>
        <v>0</v>
      </c>
      <c r="M14" s="132">
        <f t="shared" ref="M14:M26" si="1">SUM(C14:L14)</f>
        <v>41303.509999999995</v>
      </c>
    </row>
    <row r="15" spans="1:13">
      <c r="A15" s="133" t="s">
        <v>257</v>
      </c>
      <c r="B15" s="134" t="s">
        <v>258</v>
      </c>
      <c r="C15" s="135">
        <v>2801.04</v>
      </c>
      <c r="D15" s="135"/>
      <c r="E15" s="135"/>
      <c r="F15" s="135">
        <v>39225.75</v>
      </c>
      <c r="G15" s="135"/>
      <c r="H15" s="135"/>
      <c r="I15" s="135">
        <v>-738.48</v>
      </c>
      <c r="J15" s="135"/>
      <c r="K15" s="135"/>
      <c r="L15" s="135"/>
      <c r="M15" s="132">
        <f t="shared" si="1"/>
        <v>41288.31</v>
      </c>
    </row>
    <row r="16" spans="1:13">
      <c r="A16" s="133" t="s">
        <v>259</v>
      </c>
      <c r="B16" s="134" t="s">
        <v>260</v>
      </c>
      <c r="C16" s="135"/>
      <c r="D16" s="135">
        <v>66767.87</v>
      </c>
      <c r="E16" s="135"/>
      <c r="F16" s="135"/>
      <c r="G16" s="135"/>
      <c r="H16" s="135"/>
      <c r="I16" s="135">
        <v>-66752.67</v>
      </c>
      <c r="J16" s="135"/>
      <c r="K16" s="135"/>
      <c r="L16" s="135"/>
      <c r="M16" s="132">
        <f t="shared" si="1"/>
        <v>15.19999999999709</v>
      </c>
    </row>
    <row r="17" spans="1:13" ht="85.5">
      <c r="A17" s="125" t="s">
        <v>261</v>
      </c>
      <c r="B17" s="131" t="s">
        <v>262</v>
      </c>
      <c r="C17" s="132">
        <f t="shared" ref="C17:L17" si="2">SUM(C18:C19)</f>
        <v>101060.51</v>
      </c>
      <c r="D17" s="132">
        <f t="shared" si="2"/>
        <v>36661.100000000013</v>
      </c>
      <c r="E17" s="132">
        <f t="shared" si="2"/>
        <v>0</v>
      </c>
      <c r="F17" s="132">
        <f t="shared" si="2"/>
        <v>241794.28999999998</v>
      </c>
      <c r="G17" s="132">
        <f t="shared" si="2"/>
        <v>0</v>
      </c>
      <c r="H17" s="132">
        <f t="shared" si="2"/>
        <v>0</v>
      </c>
      <c r="I17" s="132">
        <f t="shared" si="2"/>
        <v>-40766.979999999996</v>
      </c>
      <c r="J17" s="132">
        <f t="shared" si="2"/>
        <v>0</v>
      </c>
      <c r="K17" s="132">
        <f t="shared" si="2"/>
        <v>0</v>
      </c>
      <c r="L17" s="132">
        <f t="shared" si="2"/>
        <v>0</v>
      </c>
      <c r="M17" s="132">
        <f t="shared" si="1"/>
        <v>338748.92000000004</v>
      </c>
    </row>
    <row r="18" spans="1:13">
      <c r="A18" s="133" t="s">
        <v>263</v>
      </c>
      <c r="B18" s="134" t="s">
        <v>258</v>
      </c>
      <c r="C18" s="135">
        <v>100754.06</v>
      </c>
      <c r="D18" s="135">
        <v>558.23000000001048</v>
      </c>
      <c r="E18" s="135"/>
      <c r="F18" s="135">
        <v>241794.28999999998</v>
      </c>
      <c r="G18" s="135"/>
      <c r="H18" s="135"/>
      <c r="I18" s="135">
        <v>-4357.66</v>
      </c>
      <c r="J18" s="135"/>
      <c r="K18" s="135"/>
      <c r="L18" s="135"/>
      <c r="M18" s="132">
        <f t="shared" si="1"/>
        <v>338748.92</v>
      </c>
    </row>
    <row r="19" spans="1:13">
      <c r="A19" s="133" t="s">
        <v>264</v>
      </c>
      <c r="B19" s="134" t="s">
        <v>260</v>
      </c>
      <c r="C19" s="135">
        <v>306.45</v>
      </c>
      <c r="D19" s="135">
        <v>36102.870000000003</v>
      </c>
      <c r="E19" s="135"/>
      <c r="F19" s="135"/>
      <c r="G19" s="135"/>
      <c r="H19" s="135"/>
      <c r="I19" s="135">
        <v>-36409.32</v>
      </c>
      <c r="J19" s="135"/>
      <c r="K19" s="135"/>
      <c r="L19" s="135"/>
      <c r="M19" s="132">
        <f t="shared" si="1"/>
        <v>0</v>
      </c>
    </row>
    <row r="20" spans="1:13" ht="114">
      <c r="A20" s="125" t="s">
        <v>265</v>
      </c>
      <c r="B20" s="131" t="s">
        <v>266</v>
      </c>
      <c r="C20" s="132">
        <f t="shared" ref="C20:L20" si="3">SUM(C21:C22)</f>
        <v>8746.4599999999991</v>
      </c>
      <c r="D20" s="132">
        <f t="shared" si="3"/>
        <v>0</v>
      </c>
      <c r="E20" s="132">
        <f t="shared" si="3"/>
        <v>0</v>
      </c>
      <c r="F20" s="132">
        <f t="shared" si="3"/>
        <v>222279.32</v>
      </c>
      <c r="G20" s="132">
        <f t="shared" si="3"/>
        <v>0</v>
      </c>
      <c r="H20" s="132">
        <f t="shared" si="3"/>
        <v>0</v>
      </c>
      <c r="I20" s="132">
        <f t="shared" si="3"/>
        <v>-3267</v>
      </c>
      <c r="J20" s="132">
        <f>SUM(J21:J22)</f>
        <v>0</v>
      </c>
      <c r="K20" s="132">
        <f t="shared" si="3"/>
        <v>0</v>
      </c>
      <c r="L20" s="132">
        <f t="shared" si="3"/>
        <v>0</v>
      </c>
      <c r="M20" s="132">
        <f t="shared" si="1"/>
        <v>227758.78</v>
      </c>
    </row>
    <row r="21" spans="1:13">
      <c r="A21" s="133" t="s">
        <v>267</v>
      </c>
      <c r="B21" s="134" t="s">
        <v>258</v>
      </c>
      <c r="C21" s="135">
        <v>8746.4599999999991</v>
      </c>
      <c r="D21" s="135"/>
      <c r="E21" s="135"/>
      <c r="F21" s="135">
        <v>222279.32</v>
      </c>
      <c r="G21" s="135"/>
      <c r="H21" s="135"/>
      <c r="I21" s="135">
        <v>-3267</v>
      </c>
      <c r="J21" s="135"/>
      <c r="K21" s="135"/>
      <c r="L21" s="135"/>
      <c r="M21" s="132">
        <f t="shared" si="1"/>
        <v>227758.78</v>
      </c>
    </row>
    <row r="22" spans="1:13">
      <c r="A22" s="133" t="s">
        <v>268</v>
      </c>
      <c r="B22" s="134" t="s">
        <v>260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2">
        <f t="shared" si="1"/>
        <v>0</v>
      </c>
    </row>
    <row r="23" spans="1:13" ht="14.25">
      <c r="A23" s="125" t="s">
        <v>269</v>
      </c>
      <c r="B23" s="131" t="s">
        <v>270</v>
      </c>
      <c r="C23" s="132">
        <f t="shared" ref="C23:L23" si="4">SUM(C24:C25)</f>
        <v>1815.82</v>
      </c>
      <c r="D23" s="132">
        <f t="shared" si="4"/>
        <v>0</v>
      </c>
      <c r="E23" s="132">
        <f>SUM(E24:E25)</f>
        <v>0</v>
      </c>
      <c r="F23" s="132">
        <f t="shared" si="4"/>
        <v>45.78</v>
      </c>
      <c r="G23" s="132">
        <f t="shared" si="4"/>
        <v>0</v>
      </c>
      <c r="H23" s="132">
        <f t="shared" si="4"/>
        <v>0</v>
      </c>
      <c r="I23" s="132">
        <f t="shared" si="4"/>
        <v>-45.78</v>
      </c>
      <c r="J23" s="132">
        <f>SUM(J24:J25)</f>
        <v>0</v>
      </c>
      <c r="K23" s="132">
        <f t="shared" si="4"/>
        <v>0</v>
      </c>
      <c r="L23" s="132">
        <f t="shared" si="4"/>
        <v>0</v>
      </c>
      <c r="M23" s="132">
        <f t="shared" si="1"/>
        <v>1815.82</v>
      </c>
    </row>
    <row r="24" spans="1:13">
      <c r="A24" s="133" t="s">
        <v>271</v>
      </c>
      <c r="B24" s="134" t="s">
        <v>258</v>
      </c>
      <c r="C24" s="135">
        <v>2.02</v>
      </c>
      <c r="D24" s="135"/>
      <c r="E24" s="135"/>
      <c r="F24" s="135">
        <v>45.78</v>
      </c>
      <c r="G24" s="135"/>
      <c r="H24" s="135"/>
      <c r="I24" s="135">
        <v>-45.78</v>
      </c>
      <c r="J24" s="135"/>
      <c r="K24" s="135"/>
      <c r="L24" s="135"/>
      <c r="M24" s="132">
        <f t="shared" si="1"/>
        <v>2.0200000000000031</v>
      </c>
    </row>
    <row r="25" spans="1:13">
      <c r="A25" s="133" t="s">
        <v>272</v>
      </c>
      <c r="B25" s="134" t="s">
        <v>260</v>
      </c>
      <c r="C25" s="135">
        <v>1813.8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2">
        <f t="shared" si="1"/>
        <v>1813.8</v>
      </c>
    </row>
    <row r="26" spans="1:13" ht="14.25">
      <c r="A26" s="125" t="s">
        <v>273</v>
      </c>
      <c r="B26" s="131" t="s">
        <v>274</v>
      </c>
      <c r="C26" s="136">
        <f t="shared" ref="C26:L26" si="5">SUM(C14,C17,C20,C23)</f>
        <v>114423.82999999999</v>
      </c>
      <c r="D26" s="136">
        <f t="shared" si="5"/>
        <v>103428.97</v>
      </c>
      <c r="E26" s="136">
        <f t="shared" si="5"/>
        <v>0</v>
      </c>
      <c r="F26" s="136">
        <f t="shared" si="5"/>
        <v>503345.14</v>
      </c>
      <c r="G26" s="136">
        <f t="shared" si="5"/>
        <v>0</v>
      </c>
      <c r="H26" s="136">
        <f t="shared" si="5"/>
        <v>0</v>
      </c>
      <c r="I26" s="136">
        <f t="shared" si="5"/>
        <v>-111570.90999999999</v>
      </c>
      <c r="J26" s="136">
        <f t="shared" si="5"/>
        <v>0</v>
      </c>
      <c r="K26" s="136">
        <f t="shared" si="5"/>
        <v>0</v>
      </c>
      <c r="L26" s="136">
        <f t="shared" si="5"/>
        <v>0</v>
      </c>
      <c r="M26" s="136">
        <f t="shared" si="1"/>
        <v>609627.02999999991</v>
      </c>
    </row>
    <row r="27" spans="1:13">
      <c r="A27" s="137" t="s">
        <v>275</v>
      </c>
    </row>
    <row r="28" spans="1:13" ht="12.75">
      <c r="A28" s="138"/>
      <c r="B28" s="138"/>
      <c r="C28" s="138"/>
      <c r="D28" s="138"/>
      <c r="E28" s="138"/>
      <c r="F28"/>
      <c r="G28"/>
      <c r="H28"/>
      <c r="I28"/>
      <c r="J28"/>
      <c r="K28"/>
      <c r="L28"/>
      <c r="M28"/>
    </row>
    <row r="29" spans="1:13" ht="12.75">
      <c r="A29" s="138"/>
      <c r="B29" s="138"/>
      <c r="C29" s="138"/>
      <c r="D29" s="138"/>
      <c r="E29" s="138"/>
      <c r="F29"/>
      <c r="G29"/>
      <c r="H29"/>
      <c r="I29"/>
      <c r="J29"/>
      <c r="K29"/>
      <c r="L29"/>
      <c r="M29"/>
    </row>
    <row r="30" spans="1:13" ht="12.75">
      <c r="A30" s="26"/>
      <c r="B30" s="26"/>
      <c r="C30" s="26"/>
      <c r="D30" s="26"/>
      <c r="E30" s="27"/>
      <c r="F30" s="26"/>
      <c r="G30" s="26"/>
      <c r="H30" s="26"/>
      <c r="I30" s="26"/>
      <c r="J30" s="26"/>
      <c r="K30" s="26"/>
      <c r="L30" s="26"/>
      <c r="M30" s="26"/>
    </row>
  </sheetData>
  <mergeCells count="9">
    <mergeCell ref="A4:M4"/>
    <mergeCell ref="A5:M5"/>
    <mergeCell ref="A7:M7"/>
    <mergeCell ref="A9:M9"/>
    <mergeCell ref="A11:A12"/>
    <mergeCell ref="B11:B12"/>
    <mergeCell ref="C11:C12"/>
    <mergeCell ref="D11:L11"/>
    <mergeCell ref="M11:M12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Veiklos rezultatų ataskaita</vt:lpstr>
      <vt:lpstr>Finansinės būklės ataskaita</vt:lpstr>
      <vt:lpstr>Finansavimo sumos</vt:lpstr>
      <vt:lpstr>'Veiklos rezultatų ataskaita'!Print_Titles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Vartotojas</cp:lastModifiedBy>
  <cp:lastPrinted>2021-05-03T14:30:21Z</cp:lastPrinted>
  <dcterms:created xsi:type="dcterms:W3CDTF">1996-10-14T23:33:28Z</dcterms:created>
  <dcterms:modified xsi:type="dcterms:W3CDTF">2021-05-03T14:30:26Z</dcterms:modified>
</cp:coreProperties>
</file>