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345" windowWidth="10245" windowHeight="8655" activeTab="1"/>
  </bookViews>
  <sheets>
    <sheet name="FBA 2020 I KTV " sheetId="7" r:id="rId1"/>
    <sheet name="VRA 2020 I KTV" sheetId="8" r:id="rId2"/>
    <sheet name="FIN SUM 2020 I KTV" sheetId="9" r:id="rId3"/>
  </sheets>
  <calcPr calcId="152511"/>
</workbook>
</file>

<file path=xl/calcChain.xml><?xml version="1.0" encoding="utf-8"?>
<calcChain xmlns="http://schemas.openxmlformats.org/spreadsheetml/2006/main">
  <c r="M23" i="9" l="1"/>
  <c r="M22" i="9"/>
  <c r="L21" i="9"/>
  <c r="K21" i="9"/>
  <c r="J21" i="9"/>
  <c r="I21" i="9"/>
  <c r="H21" i="9"/>
  <c r="G21" i="9"/>
  <c r="F21" i="9"/>
  <c r="E21" i="9"/>
  <c r="D21" i="9"/>
  <c r="C21" i="9"/>
  <c r="M20" i="9"/>
  <c r="M19" i="9"/>
  <c r="L18" i="9"/>
  <c r="K18" i="9"/>
  <c r="J18" i="9"/>
  <c r="I18" i="9"/>
  <c r="H18" i="9"/>
  <c r="G18" i="9"/>
  <c r="F18" i="9"/>
  <c r="E18" i="9"/>
  <c r="D18" i="9"/>
  <c r="C18" i="9"/>
  <c r="M17" i="9"/>
  <c r="M16" i="9"/>
  <c r="L15" i="9"/>
  <c r="K15" i="9"/>
  <c r="J15" i="9"/>
  <c r="I15" i="9"/>
  <c r="H15" i="9"/>
  <c r="G15" i="9"/>
  <c r="F15" i="9"/>
  <c r="E15" i="9"/>
  <c r="D15" i="9"/>
  <c r="C15" i="9"/>
  <c r="M14" i="9"/>
  <c r="M13" i="9"/>
  <c r="L12" i="9"/>
  <c r="L24" i="9" s="1"/>
  <c r="K12" i="9"/>
  <c r="K24" i="9" s="1"/>
  <c r="J12" i="9"/>
  <c r="J24" i="9" s="1"/>
  <c r="I12" i="9"/>
  <c r="I24" i="9" s="1"/>
  <c r="H12" i="9"/>
  <c r="H24" i="9" s="1"/>
  <c r="G12" i="9"/>
  <c r="G24" i="9" s="1"/>
  <c r="F12" i="9"/>
  <c r="F24" i="9" s="1"/>
  <c r="E12" i="9"/>
  <c r="E24" i="9" s="1"/>
  <c r="D12" i="9"/>
  <c r="D24" i="9" s="1"/>
  <c r="C12" i="9"/>
  <c r="I47" i="8"/>
  <c r="H47" i="8"/>
  <c r="I31" i="8"/>
  <c r="H31" i="8"/>
  <c r="I28" i="8"/>
  <c r="H28" i="8"/>
  <c r="I22" i="8"/>
  <c r="I21" i="8" s="1"/>
  <c r="I46" i="8" s="1"/>
  <c r="I54" i="8" s="1"/>
  <c r="I56" i="8" s="1"/>
  <c r="H22" i="8"/>
  <c r="H21" i="8" s="1"/>
  <c r="H46" i="8" s="1"/>
  <c r="H54" i="8" s="1"/>
  <c r="H56" i="8" s="1"/>
  <c r="M18" i="9" l="1"/>
  <c r="M15" i="9"/>
  <c r="M12" i="9"/>
  <c r="M21" i="9"/>
  <c r="C24" i="9"/>
  <c r="M24" i="9" s="1"/>
  <c r="G90" i="7" l="1"/>
  <c r="F90" i="7"/>
  <c r="G86" i="7"/>
  <c r="F86" i="7"/>
  <c r="F84" i="7" s="1"/>
  <c r="G75" i="7"/>
  <c r="G69" i="7" s="1"/>
  <c r="F75" i="7"/>
  <c r="F69" i="7" s="1"/>
  <c r="G65" i="7"/>
  <c r="F65" i="7"/>
  <c r="G59" i="7"/>
  <c r="F59" i="7"/>
  <c r="G49" i="7"/>
  <c r="F49" i="7"/>
  <c r="G42" i="7"/>
  <c r="G41" i="7" s="1"/>
  <c r="F42" i="7"/>
  <c r="F41" i="7"/>
  <c r="G27" i="7"/>
  <c r="F27" i="7"/>
  <c r="G21" i="7"/>
  <c r="F21" i="7"/>
  <c r="F20" i="7" s="1"/>
  <c r="F58" i="7" s="1"/>
  <c r="G20" i="7" l="1"/>
  <c r="G58" i="7" s="1"/>
  <c r="G84" i="7"/>
  <c r="F64" i="7"/>
  <c r="F94" i="7" s="1"/>
  <c r="G64" i="7"/>
  <c r="G94" i="7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I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I32" author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I33" author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I35" author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I36" author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I37" author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I38" author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I39" author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I40" author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I41" author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I42" author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I43" author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I44" author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I45" author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I53" author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  <comment ref="I55" author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3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3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3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3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<sst xmlns="http://schemas.openxmlformats.org/spreadsheetml/2006/main" count="378" uniqueCount="276">
  <si>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</si>
  <si>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</si>
  <si>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</si>
  <si>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</si>
  <si>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</si>
  <si>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</si>
  <si>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</si>
  <si>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</si>
  <si>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</si>
  <si>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</si>
  <si>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</si>
  <si>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</si>
  <si>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</si>
  <si>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</si>
  <si>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</si>
  <si>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</si>
  <si>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</si>
  <si>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</si>
  <si>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</si>
  <si>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</si>
  <si>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</si>
  <si>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</si>
  <si>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</si>
  <si>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</si>
  <si>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</si>
  <si>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</si>
  <si>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</si>
  <si>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</si>
  <si>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</si>
  <si>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</si>
  <si>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</si>
  <si>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</si>
  <si>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</si>
  <si>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</si>
  <si>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</si>
  <si>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</si>
  <si>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</si>
  <si>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</si>
  <si>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</si>
  <si>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</si>
  <si>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</si>
  <si>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</si>
  <si>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</si>
  <si>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</si>
  <si>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</si>
  <si>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</si>
  <si>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</si>
  <si>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</si>
  <si>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</si>
  <si>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</si>
  <si>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</si>
  <si>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</si>
  <si>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</si>
  <si>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</si>
  <si>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</si>
  <si>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</si>
  <si>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</si>
  <si>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</si>
  <si>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</si>
  <si>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</si>
  <si>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</si>
  <si>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</si>
  <si>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</si>
  <si>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</si>
  <si>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</si>
  <si>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</si>
  <si>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</si>
  <si>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</si>
  <si>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</si>
  <si>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</si>
  <si>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</si>
  <si>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</si>
  <si>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</si>
  <si>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</si>
  <si>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</si>
  <si>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</si>
  <si>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</si>
  <si>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</si>
  <si>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</si>
  <si>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</si>
  <si>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</si>
  <si>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</si>
  <si>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</si>
  <si>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</si>
  <si>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</si>
  <si>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</si>
  <si>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</si>
  <si>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</si>
  <si>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</si>
  <si>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</si>
  <si>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</si>
  <si>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</si>
  <si>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</si>
  <si>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</si>
  <si>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</si>
  <si>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</si>
  <si>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</si>
  <si>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</si>
  <si>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</si>
  <si>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</si>
  <si>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</si>
  <si>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</si>
  <si>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</si>
  <si>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</si>
  <si>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</si>
  <si>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</si>
  <si>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</si>
  <si>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</si>
  <si>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</si>
  <si>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</si>
  <si>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</si>
  <si>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</si>
  <si>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</si>
  <si>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</si>
  <si>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</si>
  <si>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</si>
  <si>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</si>
  <si>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</si>
  <si>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</si>
  <si>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</si>
  <si>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</si>
  <si>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</si>
  <si>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</si>
  <si>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</si>
  <si>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</si>
  <si>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</si>
  <si>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</si>
  <si>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</si>
  <si>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</si>
  <si>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</si>
  <si>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</si>
  <si>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</si>
  <si>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Klaipėdos r. Dituvos pagrindinė mokykla</t>
  </si>
  <si>
    <t>P03</t>
  </si>
  <si>
    <t>P04</t>
  </si>
  <si>
    <t>P08</t>
  </si>
  <si>
    <t>P10</t>
  </si>
  <si>
    <t>P11</t>
  </si>
  <si>
    <t>P17</t>
  </si>
  <si>
    <t>P18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</si>
  <si>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</si>
  <si>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</si>
  <si>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</si>
  <si>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</si>
  <si>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</si>
  <si>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</si>
  <si>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</si>
  <si>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</si>
  <si>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</si>
  <si>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</si>
  <si>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</si>
  <si>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</si>
  <si>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</si>
  <si>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</si>
  <si>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</si>
  <si>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</si>
  <si>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</si>
  <si>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</si>
  <si>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</si>
  <si>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</si>
  <si>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</si>
  <si>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P21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</si>
  <si>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</si>
  <si>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</si>
  <si>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</si>
  <si>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</si>
  <si>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</si>
  <si>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P02</t>
  </si>
  <si>
    <t xml:space="preserve">Darbo užmokesčio ir socialinio draudimo </t>
  </si>
  <si>
    <t>DARBO UŽMOKESČIO IR SOCIALINIO DRAUDIMO</t>
  </si>
  <si>
    <t>P22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</si>
  <si>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</si>
  <si>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</si>
  <si>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</si>
  <si>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</si>
  <si>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</si>
  <si>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</si>
  <si>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</si>
  <si>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</si>
  <si>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</si>
  <si>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</si>
  <si>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</si>
  <si>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</si>
  <si>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</si>
  <si>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</si>
  <si>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</si>
  <si>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</si>
  <si>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</si>
  <si>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</si>
  <si>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</si>
  <si>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</si>
  <si>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</si>
  <si>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</si>
  <si>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</si>
  <si>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</si>
  <si>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</si>
  <si>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</si>
  <si>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</si>
  <si>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</si>
  <si>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</si>
  <si>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</si>
  <si>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</si>
  <si>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</si>
  <si>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</si>
  <si>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</si>
  <si>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</si>
  <si>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</si>
  <si>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</si>
  <si>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</si>
  <si>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</si>
  <si>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</si>
  <si>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</si>
  <si>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</si>
  <si>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</si>
  <si>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</si>
  <si>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</si>
  <si>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</si>
  <si>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</si>
  <si>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</si>
  <si>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</si>
  <si>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</si>
  <si>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</si>
  <si>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</si>
  <si>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vyriausiasis buhalteris (buhalteris)                                                                                      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</si>
  <si>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</si>
  <si>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</si>
  <si>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</si>
  <si>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</si>
  <si>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</si>
  <si>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</si>
  <si>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</si>
  <si>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</si>
  <si>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</si>
  <si>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</si>
  <si>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</si>
  <si>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</si>
  <si>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</si>
  <si>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</si>
  <si>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</si>
  <si>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</si>
  <si>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</si>
  <si>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</si>
  <si>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</si>
  <si>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</si>
  <si>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</si>
  <si>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</si>
  <si>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</si>
  <si>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</si>
  <si>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</si>
  <si>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</si>
  <si>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</si>
  <si>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</si>
  <si>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</si>
  <si>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</si>
  <si>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</si>
  <si>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</si>
  <si>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</si>
  <si>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</si>
  <si>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</si>
  <si>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Neatlygintinai gautas turtas</t>
  </si>
  <si>
    <t>Finansavimo sumų sumažėjimas dėl turto pardavimo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</si>
  <si>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</si>
  <si>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t>_________________________________________________________________________________________</t>
  </si>
  <si>
    <t>PAGAL  2020.03.31 D. DUOMENIS</t>
  </si>
  <si>
    <t>_______________________________________________________________________________</t>
  </si>
  <si>
    <t xml:space="preserve">2020.05.03 Nr.     </t>
  </si>
  <si>
    <t xml:space="preserve">(viešojo sektoriaus subjekto vadovas arba jo įgaliotas administracijos vadovas)                           </t>
  </si>
  <si>
    <t>____________</t>
  </si>
  <si>
    <t xml:space="preserve">  (parašas)</t>
  </si>
  <si>
    <t>Pateikimo valiuta ir tikslumas: eurais</t>
  </si>
  <si>
    <t xml:space="preserve">                                20-ojo VSAFAS „Finansavimo sumos“</t>
  </si>
  <si>
    <t xml:space="preserve">                                 4 priedas</t>
  </si>
  <si>
    <t>Direktorė</t>
  </si>
  <si>
    <t>Ina Žvinklienė</t>
  </si>
  <si>
    <t>Raimonda Čeledinaitė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</si>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</sst>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b/>
      <strike/>
      <sz val="10"/>
      <name val="Times New Roman"/>
      <family val="1"/>
      <charset val="186"/>
    </font>
    <font>
      <sz val="10"/>
      <name val="Arial"/>
      <charset val="186"/>
    </font>
    <font>
      <sz val="9"/>
      <name val="Arial"/>
      <charset val="186"/>
    </font>
    <font>
      <b/>
      <sz val="10"/>
      <name val="Arial"/>
      <charset val="186"/>
    </font>
    <font>
      <sz val="9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  <font>
      <u/>
      <sz val="10"/>
      <name val="Arial"/>
      <charset val="186"/>
    </font>
    <font>
      <sz val="12"/>
      <name val="TimesNewRoman,Bold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6" fontId="2" fillId="2" borderId="1" xfId="0" quotePrefix="1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2" fontId="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vertical="center"/>
    </xf>
    <xf numFmtId="2" fontId="1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2" fontId="17" fillId="0" borderId="1" xfId="0" applyNumberFormat="1" applyFont="1" applyBorder="1" applyAlignment="1">
      <alignment horizontal="right" vertical="center"/>
    </xf>
    <xf numFmtId="2" fontId="17" fillId="2" borderId="9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2" fontId="17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7" fillId="4" borderId="14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center" vertical="top" wrapText="1"/>
    </xf>
    <xf numFmtId="0" fontId="2" fillId="4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8" fillId="0" borderId="0" xfId="0" applyFont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14" fillId="0" borderId="0" xfId="0" applyFont="1" applyAlignment="1"/>
    <xf numFmtId="0" fontId="5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center" vertical="top" wrapText="1"/>
    </xf>
    <xf numFmtId="0" fontId="17" fillId="4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opLeftCell="A76" workbookViewId="0">
      <selection activeCell="D106" sqref="D106"/>
    </sheetView>
  </sheetViews>
  <sheetFormatPr defaultRowHeight="12.75"/>
  <cols>
    <col min="1" max="1" width="10.5703125" style="8" customWidth="1"/>
    <col min="2" max="2" width="3.140625" style="115" customWidth="1"/>
    <col min="3" max="3" width="2.7109375" style="115" customWidth="1"/>
    <col min="4" max="4" width="59" style="115" customWidth="1"/>
    <col min="5" max="5" width="7.7109375" style="38" customWidth="1"/>
    <col min="6" max="6" width="11.85546875" style="8" customWidth="1"/>
    <col min="7" max="7" width="12.85546875" style="8" customWidth="1"/>
    <col min="8" max="8" width="5.28515625" style="8" customWidth="1"/>
    <col min="9" max="16384" width="9.140625" style="8"/>
  </cols>
  <sheetData>
    <row r="1" spans="1:7">
      <c r="A1" s="121"/>
      <c r="B1" s="38"/>
      <c r="C1" s="38"/>
      <c r="D1" s="38"/>
      <c r="E1" s="122"/>
      <c r="F1" s="121"/>
      <c r="G1" s="121"/>
    </row>
    <row r="2" spans="1:7">
      <c r="E2" s="162" t="s">
        <v>94</v>
      </c>
      <c r="F2" s="163"/>
      <c r="G2" s="163"/>
    </row>
    <row r="3" spans="1:7">
      <c r="E3" s="164" t="s">
        <v>112</v>
      </c>
      <c r="F3" s="165"/>
      <c r="G3" s="165"/>
    </row>
    <row r="5" spans="1:7">
      <c r="A5" s="157" t="s">
        <v>93</v>
      </c>
      <c r="B5" s="158"/>
      <c r="C5" s="158"/>
      <c r="D5" s="158"/>
      <c r="E5" s="158"/>
      <c r="F5" s="156"/>
      <c r="G5" s="156"/>
    </row>
    <row r="6" spans="1:7">
      <c r="A6" s="166"/>
      <c r="B6" s="166"/>
      <c r="C6" s="166"/>
      <c r="D6" s="166"/>
      <c r="E6" s="166"/>
      <c r="F6" s="166"/>
      <c r="G6" s="166"/>
    </row>
    <row r="7" spans="1:7">
      <c r="A7" s="167" t="s">
        <v>132</v>
      </c>
      <c r="B7" s="168"/>
      <c r="C7" s="168"/>
      <c r="D7" s="168"/>
      <c r="E7" s="168"/>
      <c r="F7" s="169"/>
      <c r="G7" s="169"/>
    </row>
    <row r="8" spans="1:7">
      <c r="A8" s="160" t="s">
        <v>113</v>
      </c>
      <c r="B8" s="161"/>
      <c r="C8" s="161"/>
      <c r="D8" s="161"/>
      <c r="E8" s="161"/>
      <c r="F8" s="156"/>
      <c r="G8" s="156"/>
    </row>
    <row r="9" spans="1:7" ht="12.75" customHeight="1">
      <c r="A9" s="160" t="s">
        <v>262</v>
      </c>
      <c r="B9" s="161"/>
      <c r="C9" s="161"/>
      <c r="D9" s="161"/>
      <c r="E9" s="161"/>
      <c r="F9" s="156"/>
      <c r="G9" s="156"/>
    </row>
    <row r="10" spans="1:7">
      <c r="A10" s="152" t="s">
        <v>114</v>
      </c>
      <c r="B10" s="153"/>
      <c r="C10" s="153"/>
      <c r="D10" s="153"/>
      <c r="E10" s="153"/>
      <c r="F10" s="154"/>
      <c r="G10" s="154"/>
    </row>
    <row r="11" spans="1:7">
      <c r="A11" s="154"/>
      <c r="B11" s="154"/>
      <c r="C11" s="154"/>
      <c r="D11" s="154"/>
      <c r="E11" s="154"/>
      <c r="F11" s="154"/>
      <c r="G11" s="154"/>
    </row>
    <row r="12" spans="1:7">
      <c r="A12" s="155"/>
      <c r="B12" s="156"/>
      <c r="C12" s="156"/>
      <c r="D12" s="156"/>
      <c r="E12" s="156"/>
    </row>
    <row r="13" spans="1:7">
      <c r="A13" s="157" t="s">
        <v>0</v>
      </c>
      <c r="B13" s="158"/>
      <c r="C13" s="158"/>
      <c r="D13" s="158"/>
      <c r="E13" s="158"/>
      <c r="F13" s="159"/>
      <c r="G13" s="159"/>
    </row>
    <row r="14" spans="1:7">
      <c r="A14" s="157" t="s">
        <v>263</v>
      </c>
      <c r="B14" s="158"/>
      <c r="C14" s="158"/>
      <c r="D14" s="158"/>
      <c r="E14" s="158"/>
      <c r="F14" s="159"/>
      <c r="G14" s="159"/>
    </row>
    <row r="15" spans="1:7">
      <c r="A15" s="110"/>
      <c r="B15" s="111"/>
      <c r="C15" s="111"/>
      <c r="D15" s="111"/>
      <c r="E15" s="111"/>
      <c r="F15" s="123"/>
      <c r="G15" s="123"/>
    </row>
    <row r="16" spans="1:7">
      <c r="A16" s="170" t="s">
        <v>265</v>
      </c>
      <c r="B16" s="171"/>
      <c r="C16" s="171"/>
      <c r="D16" s="171"/>
      <c r="E16" s="171"/>
      <c r="F16" s="172"/>
      <c r="G16" s="172"/>
    </row>
    <row r="17" spans="1:7">
      <c r="A17" s="160" t="s">
        <v>1</v>
      </c>
      <c r="B17" s="160"/>
      <c r="C17" s="160"/>
      <c r="D17" s="160"/>
      <c r="E17" s="160"/>
      <c r="F17" s="183"/>
      <c r="G17" s="183"/>
    </row>
    <row r="18" spans="1:7" ht="12.75" customHeight="1">
      <c r="A18" s="110"/>
      <c r="B18" s="113"/>
      <c r="C18" s="113"/>
      <c r="D18" s="184" t="s">
        <v>269</v>
      </c>
      <c r="E18" s="184"/>
      <c r="F18" s="184"/>
      <c r="G18" s="184"/>
    </row>
    <row r="19" spans="1:7" ht="67.5" customHeight="1">
      <c r="A19" s="3" t="s">
        <v>2</v>
      </c>
      <c r="B19" s="185" t="s">
        <v>3</v>
      </c>
      <c r="C19" s="186"/>
      <c r="D19" s="187"/>
      <c r="E19" s="2" t="s">
        <v>4</v>
      </c>
      <c r="F19" s="1" t="s">
        <v>5</v>
      </c>
      <c r="G19" s="1" t="s">
        <v>6</v>
      </c>
    </row>
    <row r="20" spans="1:7" s="115" customFormat="1" ht="12.75" customHeight="1">
      <c r="A20" s="1" t="s">
        <v>7</v>
      </c>
      <c r="B20" s="9" t="s">
        <v>8</v>
      </c>
      <c r="C20" s="27"/>
      <c r="D20" s="10"/>
      <c r="E20" s="19"/>
      <c r="F20" s="76">
        <f>SUM(F21,F27,F38,F39)</f>
        <v>120427.49</v>
      </c>
      <c r="G20" s="76">
        <f>SUM(G21,G27,G38,G39)</f>
        <v>124012.67</v>
      </c>
    </row>
    <row r="21" spans="1:7" s="115" customFormat="1" ht="12.75" customHeight="1">
      <c r="A21" s="26" t="s">
        <v>9</v>
      </c>
      <c r="B21" s="30" t="s">
        <v>96</v>
      </c>
      <c r="C21" s="11"/>
      <c r="D21" s="12"/>
      <c r="E21" s="26" t="s">
        <v>133</v>
      </c>
      <c r="F21" s="77">
        <f>SUM(F22:F26)</f>
        <v>929.43000000000006</v>
      </c>
      <c r="G21" s="77">
        <f>SUM(G22:G26)</f>
        <v>1312.42</v>
      </c>
    </row>
    <row r="22" spans="1:7" s="115" customFormat="1" ht="12.75" customHeight="1">
      <c r="A22" s="19" t="s">
        <v>10</v>
      </c>
      <c r="B22" s="6"/>
      <c r="C22" s="39" t="s">
        <v>11</v>
      </c>
      <c r="D22" s="21"/>
      <c r="E22" s="72"/>
      <c r="F22" s="77"/>
      <c r="G22" s="77"/>
    </row>
    <row r="23" spans="1:7" s="115" customFormat="1" ht="12.75" customHeight="1">
      <c r="A23" s="19" t="s">
        <v>12</v>
      </c>
      <c r="B23" s="6"/>
      <c r="C23" s="39" t="s">
        <v>116</v>
      </c>
      <c r="D23" s="25"/>
      <c r="E23" s="72"/>
      <c r="F23" s="77">
        <v>753.24</v>
      </c>
      <c r="G23" s="77">
        <v>1004.31</v>
      </c>
    </row>
    <row r="24" spans="1:7" s="115" customFormat="1" ht="12.75" customHeight="1">
      <c r="A24" s="19" t="s">
        <v>13</v>
      </c>
      <c r="B24" s="6"/>
      <c r="C24" s="39" t="s">
        <v>14</v>
      </c>
      <c r="D24" s="25"/>
      <c r="E24" s="72"/>
      <c r="F24" s="77">
        <v>176.19000000000005</v>
      </c>
      <c r="G24" s="77">
        <v>308.11000000000013</v>
      </c>
    </row>
    <row r="25" spans="1:7" s="115" customFormat="1" ht="12.75" customHeight="1">
      <c r="A25" s="19" t="s">
        <v>15</v>
      </c>
      <c r="B25" s="6"/>
      <c r="C25" s="39" t="s">
        <v>121</v>
      </c>
      <c r="D25" s="25"/>
      <c r="E25" s="26"/>
      <c r="F25" s="77"/>
      <c r="G25" s="77"/>
    </row>
    <row r="26" spans="1:7" s="115" customFormat="1" ht="12.75" customHeight="1">
      <c r="A26" s="68" t="s">
        <v>92</v>
      </c>
      <c r="B26" s="6"/>
      <c r="C26" s="20" t="s">
        <v>81</v>
      </c>
      <c r="D26" s="21"/>
      <c r="E26" s="26"/>
      <c r="F26" s="77"/>
      <c r="G26" s="77"/>
    </row>
    <row r="27" spans="1:7" s="115" customFormat="1" ht="12.75" customHeight="1">
      <c r="A27" s="15" t="s">
        <v>16</v>
      </c>
      <c r="B27" s="16" t="s">
        <v>17</v>
      </c>
      <c r="C27" s="17"/>
      <c r="D27" s="18"/>
      <c r="E27" s="26" t="s">
        <v>134</v>
      </c>
      <c r="F27" s="77">
        <f>SUM(F28:F37)</f>
        <v>119498.06000000001</v>
      </c>
      <c r="G27" s="77">
        <f>SUM(G28:G37)</f>
        <v>122700.25</v>
      </c>
    </row>
    <row r="28" spans="1:7" s="115" customFormat="1" ht="12.75" customHeight="1">
      <c r="A28" s="19" t="s">
        <v>18</v>
      </c>
      <c r="B28" s="6"/>
      <c r="C28" s="39" t="s">
        <v>19</v>
      </c>
      <c r="D28" s="25"/>
      <c r="E28" s="72"/>
      <c r="F28" s="77"/>
      <c r="G28" s="77"/>
    </row>
    <row r="29" spans="1:7" s="115" customFormat="1" ht="12.75" customHeight="1">
      <c r="A29" s="19" t="s">
        <v>20</v>
      </c>
      <c r="B29" s="6"/>
      <c r="C29" s="39" t="s">
        <v>21</v>
      </c>
      <c r="D29" s="25"/>
      <c r="E29" s="72"/>
      <c r="F29" s="77">
        <v>74321.77</v>
      </c>
      <c r="G29" s="77">
        <v>74919.850000000006</v>
      </c>
    </row>
    <row r="30" spans="1:7" s="115" customFormat="1" ht="12.75" customHeight="1">
      <c r="A30" s="19" t="s">
        <v>22</v>
      </c>
      <c r="B30" s="6"/>
      <c r="C30" s="39" t="s">
        <v>23</v>
      </c>
      <c r="D30" s="25"/>
      <c r="E30" s="72"/>
      <c r="F30" s="77">
        <v>23013.93</v>
      </c>
      <c r="G30" s="77">
        <v>23393.670000000002</v>
      </c>
    </row>
    <row r="31" spans="1:7" s="115" customFormat="1" ht="12.75" customHeight="1">
      <c r="A31" s="19" t="s">
        <v>24</v>
      </c>
      <c r="B31" s="6"/>
      <c r="C31" s="39" t="s">
        <v>25</v>
      </c>
      <c r="D31" s="25"/>
      <c r="E31" s="72"/>
      <c r="F31" s="77"/>
      <c r="G31" s="77"/>
    </row>
    <row r="32" spans="1:7" s="115" customFormat="1" ht="12.75" customHeight="1">
      <c r="A32" s="19" t="s">
        <v>26</v>
      </c>
      <c r="B32" s="6"/>
      <c r="C32" s="39" t="s">
        <v>27</v>
      </c>
      <c r="D32" s="25"/>
      <c r="E32" s="72"/>
      <c r="F32" s="77">
        <v>6956.26</v>
      </c>
      <c r="G32" s="77">
        <v>7531.41</v>
      </c>
    </row>
    <row r="33" spans="1:7" s="115" customFormat="1" ht="12.75" customHeight="1">
      <c r="A33" s="19" t="s">
        <v>28</v>
      </c>
      <c r="B33" s="6"/>
      <c r="C33" s="39" t="s">
        <v>29</v>
      </c>
      <c r="D33" s="25"/>
      <c r="E33" s="72"/>
      <c r="F33" s="77">
        <v>14445.470000000001</v>
      </c>
      <c r="G33" s="77">
        <v>15939.810000000001</v>
      </c>
    </row>
    <row r="34" spans="1:7" s="115" customFormat="1" ht="12.75" customHeight="1">
      <c r="A34" s="19" t="s">
        <v>30</v>
      </c>
      <c r="B34" s="6"/>
      <c r="C34" s="39" t="s">
        <v>31</v>
      </c>
      <c r="D34" s="25"/>
      <c r="E34" s="72"/>
      <c r="F34" s="77"/>
      <c r="G34" s="77"/>
    </row>
    <row r="35" spans="1:7" s="115" customFormat="1" ht="12.75" customHeight="1">
      <c r="A35" s="19" t="s">
        <v>32</v>
      </c>
      <c r="B35" s="6"/>
      <c r="C35" s="39" t="s">
        <v>33</v>
      </c>
      <c r="D35" s="25"/>
      <c r="E35" s="72"/>
      <c r="F35" s="77">
        <v>379.33000000000015</v>
      </c>
      <c r="G35" s="77">
        <v>513.06000000000074</v>
      </c>
    </row>
    <row r="36" spans="1:7" s="115" customFormat="1" ht="12.75" customHeight="1">
      <c r="A36" s="19" t="s">
        <v>34</v>
      </c>
      <c r="B36" s="22"/>
      <c r="C36" s="41" t="s">
        <v>115</v>
      </c>
      <c r="D36" s="114"/>
      <c r="E36" s="72"/>
      <c r="F36" s="77">
        <v>381.29999999999995</v>
      </c>
      <c r="G36" s="77">
        <v>402.45</v>
      </c>
    </row>
    <row r="37" spans="1:7" s="115" customFormat="1" ht="12.75" customHeight="1">
      <c r="A37" s="19" t="s">
        <v>35</v>
      </c>
      <c r="B37" s="6"/>
      <c r="C37" s="39" t="s">
        <v>123</v>
      </c>
      <c r="D37" s="25"/>
      <c r="E37" s="26"/>
      <c r="F37" s="77"/>
      <c r="G37" s="77"/>
    </row>
    <row r="38" spans="1:7" s="115" customFormat="1" ht="12.75" customHeight="1">
      <c r="A38" s="26" t="s">
        <v>36</v>
      </c>
      <c r="B38" s="5" t="s">
        <v>37</v>
      </c>
      <c r="C38" s="5"/>
      <c r="D38" s="40"/>
      <c r="E38" s="26"/>
      <c r="F38" s="77"/>
      <c r="G38" s="77"/>
    </row>
    <row r="39" spans="1:7" s="115" customFormat="1" ht="12.75" customHeight="1">
      <c r="A39" s="26" t="s">
        <v>44</v>
      </c>
      <c r="B39" s="5" t="s">
        <v>128</v>
      </c>
      <c r="C39" s="5"/>
      <c r="D39" s="40"/>
      <c r="E39" s="73"/>
      <c r="F39" s="77"/>
      <c r="G39" s="77"/>
    </row>
    <row r="40" spans="1:7" s="115" customFormat="1" ht="12.75" customHeight="1">
      <c r="A40" s="1" t="s">
        <v>45</v>
      </c>
      <c r="B40" s="9" t="s">
        <v>46</v>
      </c>
      <c r="C40" s="27"/>
      <c r="D40" s="10"/>
      <c r="E40" s="72"/>
      <c r="F40" s="77"/>
      <c r="G40" s="77"/>
    </row>
    <row r="41" spans="1:7" s="115" customFormat="1" ht="12.75" customHeight="1">
      <c r="A41" s="3" t="s">
        <v>47</v>
      </c>
      <c r="B41" s="58" t="s">
        <v>48</v>
      </c>
      <c r="C41" s="28"/>
      <c r="D41" s="59"/>
      <c r="E41" s="26"/>
      <c r="F41" s="76">
        <f>SUM(F42,F48,F49,F56,F57)</f>
        <v>74365.36</v>
      </c>
      <c r="G41" s="76">
        <f>SUM(G42,G48,G49,G56,G57)</f>
        <v>33919.039999999994</v>
      </c>
    </row>
    <row r="42" spans="1:7" s="115" customFormat="1" ht="12.75" customHeight="1">
      <c r="A42" s="51" t="s">
        <v>9</v>
      </c>
      <c r="B42" s="43" t="s">
        <v>49</v>
      </c>
      <c r="C42" s="45"/>
      <c r="D42" s="60"/>
      <c r="E42" s="26" t="s">
        <v>135</v>
      </c>
      <c r="F42" s="77">
        <f>SUM(F43:F47)</f>
        <v>467.08000000000004</v>
      </c>
      <c r="G42" s="77">
        <f>SUM(G43:G47)</f>
        <v>793.5</v>
      </c>
    </row>
    <row r="43" spans="1:7" s="115" customFormat="1" ht="12.75" customHeight="1">
      <c r="A43" s="14" t="s">
        <v>10</v>
      </c>
      <c r="B43" s="22"/>
      <c r="C43" s="41" t="s">
        <v>50</v>
      </c>
      <c r="D43" s="114"/>
      <c r="E43" s="72"/>
      <c r="F43" s="77"/>
      <c r="G43" s="77"/>
    </row>
    <row r="44" spans="1:7" s="115" customFormat="1" ht="12.75" customHeight="1">
      <c r="A44" s="14" t="s">
        <v>12</v>
      </c>
      <c r="B44" s="22"/>
      <c r="C44" s="41" t="s">
        <v>90</v>
      </c>
      <c r="D44" s="114"/>
      <c r="E44" s="72"/>
      <c r="F44" s="77">
        <v>373.17</v>
      </c>
      <c r="G44" s="77">
        <v>793.5</v>
      </c>
    </row>
    <row r="45" spans="1:7" s="115" customFormat="1">
      <c r="A45" s="14" t="s">
        <v>13</v>
      </c>
      <c r="B45" s="22"/>
      <c r="C45" s="41" t="s">
        <v>117</v>
      </c>
      <c r="D45" s="114"/>
      <c r="E45" s="72"/>
      <c r="F45" s="77"/>
      <c r="G45" s="77"/>
    </row>
    <row r="46" spans="1:7" s="115" customFormat="1">
      <c r="A46" s="14" t="s">
        <v>15</v>
      </c>
      <c r="B46" s="22"/>
      <c r="C46" s="41" t="s">
        <v>122</v>
      </c>
      <c r="D46" s="114"/>
      <c r="E46" s="72"/>
      <c r="F46" s="77">
        <v>93.91</v>
      </c>
      <c r="G46" s="77"/>
    </row>
    <row r="47" spans="1:7" s="115" customFormat="1" ht="12.75" customHeight="1">
      <c r="A47" s="14" t="s">
        <v>92</v>
      </c>
      <c r="B47" s="28"/>
      <c r="C47" s="188" t="s">
        <v>103</v>
      </c>
      <c r="D47" s="179"/>
      <c r="E47" s="72"/>
      <c r="F47" s="77"/>
      <c r="G47" s="77"/>
    </row>
    <row r="48" spans="1:7" s="115" customFormat="1" ht="12.75" customHeight="1">
      <c r="A48" s="51" t="s">
        <v>16</v>
      </c>
      <c r="B48" s="61" t="s">
        <v>109</v>
      </c>
      <c r="C48" s="48"/>
      <c r="D48" s="62"/>
      <c r="E48" s="26"/>
      <c r="F48" s="77"/>
      <c r="G48" s="77"/>
    </row>
    <row r="49" spans="1:7" s="115" customFormat="1" ht="12.75" customHeight="1">
      <c r="A49" s="51" t="s">
        <v>36</v>
      </c>
      <c r="B49" s="43" t="s">
        <v>97</v>
      </c>
      <c r="C49" s="45"/>
      <c r="D49" s="60"/>
      <c r="E49" s="26" t="s">
        <v>136</v>
      </c>
      <c r="F49" s="77">
        <f>SUM(F50:F55)</f>
        <v>71305.56</v>
      </c>
      <c r="G49" s="77">
        <f>SUM(G50:G55)</f>
        <v>32107.409999999996</v>
      </c>
    </row>
    <row r="50" spans="1:7" s="115" customFormat="1" ht="12.75" customHeight="1">
      <c r="A50" s="14" t="s">
        <v>38</v>
      </c>
      <c r="B50" s="45"/>
      <c r="C50" s="69" t="s">
        <v>82</v>
      </c>
      <c r="D50" s="47"/>
      <c r="E50" s="26"/>
      <c r="F50" s="77"/>
      <c r="G50" s="77"/>
    </row>
    <row r="51" spans="1:7" s="115" customFormat="1" ht="12.75" customHeight="1">
      <c r="A51" s="70" t="s">
        <v>39</v>
      </c>
      <c r="B51" s="22"/>
      <c r="C51" s="41" t="s">
        <v>51</v>
      </c>
      <c r="D51" s="23"/>
      <c r="E51" s="74"/>
      <c r="F51" s="77"/>
      <c r="G51" s="77"/>
    </row>
    <row r="52" spans="1:7" s="115" customFormat="1" ht="12.75" customHeight="1">
      <c r="A52" s="14" t="s">
        <v>40</v>
      </c>
      <c r="B52" s="22"/>
      <c r="C52" s="41" t="s">
        <v>52</v>
      </c>
      <c r="D52" s="114"/>
      <c r="E52" s="75"/>
      <c r="F52" s="77"/>
      <c r="G52" s="77"/>
    </row>
    <row r="53" spans="1:7" s="115" customFormat="1" ht="12.75" customHeight="1">
      <c r="A53" s="14" t="s">
        <v>41</v>
      </c>
      <c r="B53" s="22"/>
      <c r="C53" s="188" t="s">
        <v>89</v>
      </c>
      <c r="D53" s="179"/>
      <c r="E53" s="75"/>
      <c r="F53" s="77">
        <v>32.07</v>
      </c>
      <c r="G53" s="77">
        <v>93.25</v>
      </c>
    </row>
    <row r="54" spans="1:7" s="115" customFormat="1" ht="12.75" customHeight="1">
      <c r="A54" s="14" t="s">
        <v>42</v>
      </c>
      <c r="B54" s="22"/>
      <c r="C54" s="41" t="s">
        <v>83</v>
      </c>
      <c r="D54" s="114"/>
      <c r="E54" s="75"/>
      <c r="F54" s="77">
        <v>71273.489999999991</v>
      </c>
      <c r="G54" s="77">
        <v>32014.159999999996</v>
      </c>
    </row>
    <row r="55" spans="1:7" s="115" customFormat="1" ht="12.75" customHeight="1">
      <c r="A55" s="14" t="s">
        <v>43</v>
      </c>
      <c r="B55" s="22"/>
      <c r="C55" s="41" t="s">
        <v>53</v>
      </c>
      <c r="D55" s="114"/>
      <c r="E55" s="26"/>
      <c r="F55" s="77"/>
      <c r="G55" s="77"/>
    </row>
    <row r="56" spans="1:7" s="115" customFormat="1" ht="12.75" customHeight="1">
      <c r="A56" s="51" t="s">
        <v>44</v>
      </c>
      <c r="B56" s="4" t="s">
        <v>54</v>
      </c>
      <c r="C56" s="4"/>
      <c r="D56" s="55"/>
      <c r="E56" s="75"/>
      <c r="F56" s="77"/>
      <c r="G56" s="77"/>
    </row>
    <row r="57" spans="1:7" s="115" customFormat="1" ht="12.75" customHeight="1">
      <c r="A57" s="51" t="s">
        <v>55</v>
      </c>
      <c r="B57" s="4" t="s">
        <v>56</v>
      </c>
      <c r="C57" s="4"/>
      <c r="D57" s="55"/>
      <c r="E57" s="26" t="s">
        <v>137</v>
      </c>
      <c r="F57" s="77">
        <v>2592.7199999999998</v>
      </c>
      <c r="G57" s="77">
        <v>1018.13</v>
      </c>
    </row>
    <row r="58" spans="1:7" s="115" customFormat="1" ht="12.75" customHeight="1">
      <c r="A58" s="26"/>
      <c r="B58" s="16" t="s">
        <v>57</v>
      </c>
      <c r="C58" s="17"/>
      <c r="D58" s="18"/>
      <c r="E58" s="26"/>
      <c r="F58" s="77">
        <f>SUM(F20,F40,F41)</f>
        <v>194792.85</v>
      </c>
      <c r="G58" s="77">
        <f>SUM(G20,G40,G41)</f>
        <v>157931.71</v>
      </c>
    </row>
    <row r="59" spans="1:7" s="115" customFormat="1" ht="12.75" customHeight="1">
      <c r="A59" s="1" t="s">
        <v>58</v>
      </c>
      <c r="B59" s="9" t="s">
        <v>59</v>
      </c>
      <c r="C59" s="9"/>
      <c r="D59" s="65"/>
      <c r="E59" s="79"/>
      <c r="F59" s="76">
        <f>SUM(F60:F63)</f>
        <v>121771.76</v>
      </c>
      <c r="G59" s="76">
        <f>SUM(G60:G63)</f>
        <v>125780.42999999998</v>
      </c>
    </row>
    <row r="60" spans="1:7" s="115" customFormat="1" ht="12.75" customHeight="1">
      <c r="A60" s="26" t="s">
        <v>9</v>
      </c>
      <c r="B60" s="5" t="s">
        <v>60</v>
      </c>
      <c r="C60" s="5"/>
      <c r="D60" s="40"/>
      <c r="E60" s="79"/>
      <c r="F60" s="77">
        <v>4025.75</v>
      </c>
      <c r="G60" s="77">
        <v>4368.1199999999953</v>
      </c>
    </row>
    <row r="61" spans="1:7" s="115" customFormat="1" ht="12.75" customHeight="1">
      <c r="A61" s="15" t="s">
        <v>16</v>
      </c>
      <c r="B61" s="16" t="s">
        <v>61</v>
      </c>
      <c r="C61" s="17"/>
      <c r="D61" s="18"/>
      <c r="E61" s="79"/>
      <c r="F61" s="77">
        <v>103409.24999999999</v>
      </c>
      <c r="G61" s="77">
        <v>105488.22999999998</v>
      </c>
    </row>
    <row r="62" spans="1:7" s="115" customFormat="1" ht="12.75" customHeight="1">
      <c r="A62" s="26" t="s">
        <v>36</v>
      </c>
      <c r="B62" s="180" t="s">
        <v>104</v>
      </c>
      <c r="C62" s="181"/>
      <c r="D62" s="182"/>
      <c r="E62" s="79"/>
      <c r="F62" s="77">
        <v>13350.739999999998</v>
      </c>
      <c r="G62" s="77">
        <v>14885.500000000002</v>
      </c>
    </row>
    <row r="63" spans="1:7" s="115" customFormat="1" ht="12.75" customHeight="1">
      <c r="A63" s="26" t="s">
        <v>95</v>
      </c>
      <c r="B63" s="5" t="s">
        <v>62</v>
      </c>
      <c r="C63" s="6"/>
      <c r="D63" s="109"/>
      <c r="E63" s="79"/>
      <c r="F63" s="77">
        <v>986.02000000000089</v>
      </c>
      <c r="G63" s="77">
        <v>1038.5800000000008</v>
      </c>
    </row>
    <row r="64" spans="1:7" s="115" customFormat="1" ht="12.75" customHeight="1">
      <c r="A64" s="1" t="s">
        <v>63</v>
      </c>
      <c r="B64" s="9" t="s">
        <v>64</v>
      </c>
      <c r="C64" s="27"/>
      <c r="D64" s="10"/>
      <c r="E64" s="26"/>
      <c r="F64" s="76">
        <f>SUM(F65,F69)</f>
        <v>72527.48</v>
      </c>
      <c r="G64" s="76">
        <f>SUM(G65,G69)</f>
        <v>32014.16</v>
      </c>
    </row>
    <row r="65" spans="1:7" s="115" customFormat="1" ht="12.75" customHeight="1">
      <c r="A65" s="26" t="s">
        <v>9</v>
      </c>
      <c r="B65" s="30" t="s">
        <v>65</v>
      </c>
      <c r="C65" s="31"/>
      <c r="D65" s="13"/>
      <c r="E65" s="26"/>
      <c r="F65" s="77">
        <f>SUM(F66:F68)</f>
        <v>0</v>
      </c>
      <c r="G65" s="77">
        <f>SUM(G66:G68)</f>
        <v>0</v>
      </c>
    </row>
    <row r="66" spans="1:7" s="115" customFormat="1">
      <c r="A66" s="19" t="s">
        <v>10</v>
      </c>
      <c r="B66" s="35"/>
      <c r="C66" s="39" t="s">
        <v>98</v>
      </c>
      <c r="D66" s="44"/>
      <c r="E66" s="26"/>
      <c r="F66" s="77"/>
      <c r="G66" s="77"/>
    </row>
    <row r="67" spans="1:7" s="115" customFormat="1" ht="12.75" customHeight="1">
      <c r="A67" s="19" t="s">
        <v>12</v>
      </c>
      <c r="B67" s="6"/>
      <c r="C67" s="39" t="s">
        <v>66</v>
      </c>
      <c r="D67" s="25"/>
      <c r="E67" s="26"/>
      <c r="F67" s="77"/>
      <c r="G67" s="77"/>
    </row>
    <row r="68" spans="1:7" s="115" customFormat="1" ht="12.75" customHeight="1">
      <c r="A68" s="19" t="s">
        <v>102</v>
      </c>
      <c r="B68" s="6"/>
      <c r="C68" s="39" t="s">
        <v>67</v>
      </c>
      <c r="D68" s="25"/>
      <c r="E68" s="26"/>
      <c r="F68" s="77"/>
      <c r="G68" s="77"/>
    </row>
    <row r="69" spans="1:7" s="56" customFormat="1" ht="12.75" customHeight="1">
      <c r="A69" s="51" t="s">
        <v>16</v>
      </c>
      <c r="B69" s="52" t="s">
        <v>68</v>
      </c>
      <c r="C69" s="53"/>
      <c r="D69" s="54"/>
      <c r="E69" s="80"/>
      <c r="F69" s="77">
        <f>SUM(F70:F75,F78:F83)</f>
        <v>72527.48</v>
      </c>
      <c r="G69" s="77">
        <f>SUM(G70:G75,G78:G83)</f>
        <v>32014.16</v>
      </c>
    </row>
    <row r="70" spans="1:7" s="115" customFormat="1" ht="12.75" customHeight="1">
      <c r="A70" s="19" t="s">
        <v>18</v>
      </c>
      <c r="B70" s="6"/>
      <c r="C70" s="39" t="s">
        <v>101</v>
      </c>
      <c r="D70" s="21"/>
      <c r="E70" s="26"/>
      <c r="F70" s="77"/>
      <c r="G70" s="77"/>
    </row>
    <row r="71" spans="1:7" s="115" customFormat="1" ht="12.75" customHeight="1">
      <c r="A71" s="19" t="s">
        <v>20</v>
      </c>
      <c r="B71" s="35"/>
      <c r="C71" s="39" t="s">
        <v>107</v>
      </c>
      <c r="D71" s="44"/>
      <c r="E71" s="75"/>
      <c r="F71" s="77"/>
      <c r="G71" s="77"/>
    </row>
    <row r="72" spans="1:7" s="115" customFormat="1">
      <c r="A72" s="19" t="s">
        <v>22</v>
      </c>
      <c r="B72" s="35"/>
      <c r="C72" s="39" t="s">
        <v>99</v>
      </c>
      <c r="D72" s="44"/>
      <c r="E72" s="26"/>
      <c r="F72" s="77"/>
      <c r="G72" s="77"/>
    </row>
    <row r="73" spans="1:7" s="115" customFormat="1">
      <c r="A73" s="67" t="s">
        <v>24</v>
      </c>
      <c r="B73" s="45"/>
      <c r="C73" s="46" t="s">
        <v>84</v>
      </c>
      <c r="D73" s="47"/>
      <c r="E73" s="73"/>
      <c r="F73" s="77"/>
      <c r="G73" s="77"/>
    </row>
    <row r="74" spans="1:7" s="115" customFormat="1">
      <c r="A74" s="26" t="s">
        <v>26</v>
      </c>
      <c r="B74" s="20"/>
      <c r="C74" s="20" t="s">
        <v>85</v>
      </c>
      <c r="D74" s="21"/>
      <c r="E74" s="51"/>
      <c r="F74" s="77"/>
      <c r="G74" s="77"/>
    </row>
    <row r="75" spans="1:7" s="115" customFormat="1" ht="12.75" customHeight="1">
      <c r="A75" s="71" t="s">
        <v>28</v>
      </c>
      <c r="B75" s="53"/>
      <c r="C75" s="66" t="s">
        <v>100</v>
      </c>
      <c r="D75" s="57"/>
      <c r="E75" s="26"/>
      <c r="F75" s="77">
        <f>SUM(F76,F77)</f>
        <v>0</v>
      </c>
      <c r="G75" s="77">
        <f>SUM(G76,G77)</f>
        <v>0</v>
      </c>
    </row>
    <row r="76" spans="1:7" s="115" customFormat="1" ht="12.75" customHeight="1">
      <c r="A76" s="14" t="s">
        <v>125</v>
      </c>
      <c r="B76" s="22"/>
      <c r="C76" s="23"/>
      <c r="D76" s="114" t="s">
        <v>69</v>
      </c>
      <c r="E76" s="75"/>
      <c r="F76" s="77"/>
      <c r="G76" s="77"/>
    </row>
    <row r="77" spans="1:7" s="115" customFormat="1" ht="12.75" customHeight="1">
      <c r="A77" s="14" t="s">
        <v>126</v>
      </c>
      <c r="B77" s="22"/>
      <c r="C77" s="23"/>
      <c r="D77" s="114" t="s">
        <v>70</v>
      </c>
      <c r="E77" s="75"/>
      <c r="F77" s="77"/>
      <c r="G77" s="77"/>
    </row>
    <row r="78" spans="1:7" s="115" customFormat="1" ht="12.75" customHeight="1">
      <c r="A78" s="14" t="s">
        <v>30</v>
      </c>
      <c r="B78" s="48"/>
      <c r="C78" s="49" t="s">
        <v>71</v>
      </c>
      <c r="D78" s="50"/>
      <c r="E78" s="75"/>
      <c r="F78" s="77">
        <v>36</v>
      </c>
      <c r="G78" s="77"/>
    </row>
    <row r="79" spans="1:7" s="115" customFormat="1" ht="12.75" customHeight="1">
      <c r="A79" s="14" t="s">
        <v>32</v>
      </c>
      <c r="B79" s="29"/>
      <c r="C79" s="41" t="s">
        <v>110</v>
      </c>
      <c r="D79" s="42"/>
      <c r="E79" s="75"/>
      <c r="F79" s="77"/>
      <c r="G79" s="77"/>
    </row>
    <row r="80" spans="1:7" s="115" customFormat="1" ht="12.75" customHeight="1">
      <c r="A80" s="14" t="s">
        <v>34</v>
      </c>
      <c r="B80" s="6"/>
      <c r="C80" s="39" t="s">
        <v>72</v>
      </c>
      <c r="D80" s="25"/>
      <c r="E80" s="26" t="s">
        <v>138</v>
      </c>
      <c r="F80" s="77">
        <v>2834.68</v>
      </c>
      <c r="G80" s="77">
        <v>133.03</v>
      </c>
    </row>
    <row r="81" spans="1:7" s="115" customFormat="1" ht="12.75" customHeight="1">
      <c r="A81" s="14" t="s">
        <v>35</v>
      </c>
      <c r="B81" s="6"/>
      <c r="C81" s="39" t="s">
        <v>73</v>
      </c>
      <c r="D81" s="25"/>
      <c r="E81" s="26" t="s">
        <v>138</v>
      </c>
      <c r="F81" s="77">
        <v>37775.67</v>
      </c>
      <c r="G81" s="77"/>
    </row>
    <row r="82" spans="1:7" s="115" customFormat="1" ht="12.75" customHeight="1">
      <c r="A82" s="19" t="s">
        <v>124</v>
      </c>
      <c r="B82" s="22"/>
      <c r="C82" s="41" t="s">
        <v>91</v>
      </c>
      <c r="D82" s="114"/>
      <c r="E82" s="26" t="s">
        <v>138</v>
      </c>
      <c r="F82" s="77">
        <v>31881.13</v>
      </c>
      <c r="G82" s="77">
        <v>31881.13</v>
      </c>
    </row>
    <row r="83" spans="1:7" s="115" customFormat="1" ht="12.75" customHeight="1">
      <c r="A83" s="19" t="s">
        <v>127</v>
      </c>
      <c r="B83" s="6"/>
      <c r="C83" s="39" t="s">
        <v>74</v>
      </c>
      <c r="D83" s="25"/>
      <c r="E83" s="72"/>
      <c r="F83" s="77"/>
      <c r="G83" s="77"/>
    </row>
    <row r="84" spans="1:7" s="115" customFormat="1" ht="12.75" customHeight="1">
      <c r="A84" s="1" t="s">
        <v>75</v>
      </c>
      <c r="B84" s="32" t="s">
        <v>76</v>
      </c>
      <c r="C84" s="33"/>
      <c r="D84" s="34"/>
      <c r="E84" s="75"/>
      <c r="F84" s="76">
        <f>SUM(F85,F86,F89,F90)</f>
        <v>493.60999999999069</v>
      </c>
      <c r="G84" s="76">
        <f>SUM(G85,G86,G89,G90)</f>
        <v>137.11999999999534</v>
      </c>
    </row>
    <row r="85" spans="1:7" s="115" customFormat="1" ht="12.75" customHeight="1">
      <c r="A85" s="26" t="s">
        <v>9</v>
      </c>
      <c r="B85" s="5" t="s">
        <v>86</v>
      </c>
      <c r="C85" s="6"/>
      <c r="D85" s="109"/>
      <c r="E85" s="26"/>
      <c r="F85" s="77"/>
      <c r="G85" s="77"/>
    </row>
    <row r="86" spans="1:7" s="115" customFormat="1" ht="12.75" customHeight="1">
      <c r="A86" s="26" t="s">
        <v>16</v>
      </c>
      <c r="B86" s="30" t="s">
        <v>77</v>
      </c>
      <c r="C86" s="31"/>
      <c r="D86" s="13"/>
      <c r="E86" s="75"/>
      <c r="F86" s="77">
        <f>SUM(F87,F88)</f>
        <v>0</v>
      </c>
      <c r="G86" s="77">
        <f>SUM(G87,G88)</f>
        <v>0</v>
      </c>
    </row>
    <row r="87" spans="1:7" s="115" customFormat="1" ht="12.75" customHeight="1">
      <c r="A87" s="19" t="s">
        <v>18</v>
      </c>
      <c r="B87" s="6"/>
      <c r="C87" s="39" t="s">
        <v>78</v>
      </c>
      <c r="D87" s="25"/>
      <c r="E87" s="26"/>
      <c r="F87" s="77"/>
      <c r="G87" s="77"/>
    </row>
    <row r="88" spans="1:7" s="115" customFormat="1" ht="12.75" customHeight="1">
      <c r="A88" s="19" t="s">
        <v>20</v>
      </c>
      <c r="B88" s="6"/>
      <c r="C88" s="39" t="s">
        <v>79</v>
      </c>
      <c r="D88" s="25"/>
      <c r="E88" s="73"/>
      <c r="F88" s="77"/>
      <c r="G88" s="77"/>
    </row>
    <row r="89" spans="1:7" s="115" customFormat="1" ht="12.75" customHeight="1">
      <c r="A89" s="51" t="s">
        <v>36</v>
      </c>
      <c r="B89" s="23" t="s">
        <v>108</v>
      </c>
      <c r="C89" s="23"/>
      <c r="D89" s="24"/>
      <c r="E89" s="72"/>
      <c r="F89" s="77"/>
      <c r="G89" s="77"/>
    </row>
    <row r="90" spans="1:7" s="115" customFormat="1" ht="12.75" customHeight="1">
      <c r="A90" s="15" t="s">
        <v>44</v>
      </c>
      <c r="B90" s="16" t="s">
        <v>80</v>
      </c>
      <c r="C90" s="17"/>
      <c r="D90" s="18"/>
      <c r="E90" s="72" t="s">
        <v>139</v>
      </c>
      <c r="F90" s="77">
        <f>SUM(F91,F92)</f>
        <v>493.60999999999069</v>
      </c>
      <c r="G90" s="77">
        <f>SUM(G91,G92)</f>
        <v>137.11999999999534</v>
      </c>
    </row>
    <row r="91" spans="1:7" s="115" customFormat="1" ht="12.75" customHeight="1">
      <c r="A91" s="19" t="s">
        <v>118</v>
      </c>
      <c r="B91" s="27"/>
      <c r="C91" s="39" t="s">
        <v>105</v>
      </c>
      <c r="D91" s="7"/>
      <c r="E91" s="26"/>
      <c r="F91" s="77">
        <v>356.48999999999069</v>
      </c>
      <c r="G91" s="77">
        <v>137.11999999999534</v>
      </c>
    </row>
    <row r="92" spans="1:7" s="115" customFormat="1" ht="12.75" customHeight="1">
      <c r="A92" s="19" t="s">
        <v>119</v>
      </c>
      <c r="B92" s="27"/>
      <c r="C92" s="39" t="s">
        <v>106</v>
      </c>
      <c r="D92" s="7"/>
      <c r="E92" s="26"/>
      <c r="F92" s="77">
        <v>137.12</v>
      </c>
      <c r="G92" s="77"/>
    </row>
    <row r="93" spans="1:7" s="115" customFormat="1" ht="12.75" customHeight="1">
      <c r="A93" s="1" t="s">
        <v>87</v>
      </c>
      <c r="B93" s="32" t="s">
        <v>88</v>
      </c>
      <c r="C93" s="34"/>
      <c r="D93" s="34"/>
      <c r="E93" s="26"/>
      <c r="F93" s="76"/>
      <c r="G93" s="76"/>
    </row>
    <row r="94" spans="1:7" s="115" customFormat="1" ht="25.5" customHeight="1">
      <c r="A94" s="1"/>
      <c r="B94" s="177" t="s">
        <v>120</v>
      </c>
      <c r="C94" s="178"/>
      <c r="D94" s="179"/>
      <c r="E94" s="26"/>
      <c r="F94" s="78">
        <f>SUM(F59,F64,F84,F93)</f>
        <v>194792.84999999998</v>
      </c>
      <c r="G94" s="78">
        <f>SUM(G59,G64,G84,G93)</f>
        <v>157931.70999999996</v>
      </c>
    </row>
    <row r="95" spans="1:7" s="115" customFormat="1">
      <c r="A95" s="37"/>
      <c r="B95" s="36"/>
      <c r="C95" s="36"/>
      <c r="D95" s="36"/>
      <c r="E95" s="36"/>
      <c r="F95" s="38"/>
      <c r="G95" s="38"/>
    </row>
    <row r="96" spans="1:7" s="115" customFormat="1" ht="12.75" customHeight="1">
      <c r="A96" s="175" t="s">
        <v>272</v>
      </c>
      <c r="B96" s="175"/>
      <c r="C96" s="175"/>
      <c r="D96" s="175"/>
      <c r="E96" s="124"/>
      <c r="F96" s="176" t="s">
        <v>273</v>
      </c>
      <c r="G96" s="176"/>
    </row>
    <row r="97" spans="1:8" s="115" customFormat="1" ht="12.75" customHeight="1">
      <c r="A97" s="173" t="s">
        <v>129</v>
      </c>
      <c r="B97" s="173"/>
      <c r="C97" s="173"/>
      <c r="D97" s="173"/>
      <c r="E97" s="125" t="s">
        <v>130</v>
      </c>
      <c r="F97" s="174" t="s">
        <v>111</v>
      </c>
      <c r="G97" s="174"/>
    </row>
    <row r="98" spans="1:8" s="115" customFormat="1">
      <c r="A98" s="126"/>
      <c r="B98" s="126"/>
      <c r="C98" s="126"/>
      <c r="D98" s="126"/>
      <c r="E98" s="126"/>
      <c r="F98" s="126"/>
      <c r="G98" s="126"/>
    </row>
    <row r="99" spans="1:8" s="115" customFormat="1" ht="12.75" customHeight="1">
      <c r="A99" s="175" t="s">
        <v>275</v>
      </c>
      <c r="B99" s="175"/>
      <c r="C99" s="175"/>
      <c r="D99" s="175"/>
      <c r="E99" s="124"/>
      <c r="F99" s="176" t="s">
        <v>274</v>
      </c>
      <c r="G99" s="176"/>
    </row>
    <row r="100" spans="1:8" s="115" customFormat="1" ht="12.75" customHeight="1">
      <c r="A100" s="173" t="s">
        <v>131</v>
      </c>
      <c r="B100" s="173"/>
      <c r="C100" s="173"/>
      <c r="D100" s="173"/>
      <c r="E100" s="127" t="s">
        <v>130</v>
      </c>
      <c r="F100" s="174" t="s">
        <v>111</v>
      </c>
      <c r="G100" s="174"/>
    </row>
    <row r="101" spans="1:8" s="115" customFormat="1">
      <c r="A101" s="63"/>
      <c r="B101" s="63"/>
      <c r="C101" s="63"/>
      <c r="D101" s="63"/>
      <c r="E101" s="64"/>
      <c r="F101" s="113"/>
      <c r="G101" s="113"/>
    </row>
    <row r="102" spans="1:8" s="115" customFormat="1">
      <c r="A102" s="63"/>
      <c r="B102" s="63"/>
      <c r="C102" s="63"/>
      <c r="D102" s="63"/>
      <c r="E102" s="64"/>
      <c r="F102" s="113"/>
      <c r="G102" s="113"/>
    </row>
    <row r="103" spans="1:8" s="115" customFormat="1" ht="12.75" customHeight="1">
      <c r="E103" s="38"/>
      <c r="H103" s="94"/>
    </row>
  </sheetData>
  <mergeCells count="26">
    <mergeCell ref="A16:G16"/>
    <mergeCell ref="A100:D100"/>
    <mergeCell ref="F100:G100"/>
    <mergeCell ref="A96:D96"/>
    <mergeCell ref="F96:G96"/>
    <mergeCell ref="A97:D97"/>
    <mergeCell ref="F97:G97"/>
    <mergeCell ref="A99:D99"/>
    <mergeCell ref="F99:G99"/>
    <mergeCell ref="B94:D94"/>
    <mergeCell ref="B62:D62"/>
    <mergeCell ref="A17:G17"/>
    <mergeCell ref="D18:G18"/>
    <mergeCell ref="B19:D19"/>
    <mergeCell ref="C47:D47"/>
    <mergeCell ref="C53:D53"/>
    <mergeCell ref="E2:G2"/>
    <mergeCell ref="E3:G3"/>
    <mergeCell ref="A5:G6"/>
    <mergeCell ref="A7:G7"/>
    <mergeCell ref="A8:G8"/>
    <mergeCell ref="A10:G11"/>
    <mergeCell ref="A12:E12"/>
    <mergeCell ref="A13:G13"/>
    <mergeCell ref="A14:G14"/>
    <mergeCell ref="A9:G9"/>
  </mergeCells>
  <pageMargins left="0.70866141732283472" right="0" top="0.35433070866141736" bottom="0.39370078740157483" header="0.31496062992125984" footer="0.31496062992125984"/>
  <pageSetup paperSize="9" scale="8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topLeftCell="A13" workbookViewId="0">
      <selection activeCell="H67" sqref="H67"/>
    </sheetView>
  </sheetViews>
  <sheetFormatPr defaultRowHeight="12.75"/>
  <cols>
    <col min="1" max="1" width="8" style="112" customWidth="1"/>
    <col min="2" max="2" width="1.5703125" style="112" hidden="1" customWidth="1"/>
    <col min="3" max="3" width="30.140625" style="112" customWidth="1"/>
    <col min="4" max="4" width="18.28515625" style="112" customWidth="1"/>
    <col min="5" max="5" width="0" style="112" hidden="1" customWidth="1"/>
    <col min="6" max="6" width="11.7109375" style="112" customWidth="1"/>
    <col min="7" max="7" width="13.140625" style="112" customWidth="1"/>
    <col min="8" max="8" width="14.7109375" style="112" customWidth="1"/>
    <col min="9" max="9" width="15.85546875" style="112" customWidth="1"/>
    <col min="10" max="10" width="9.140625" style="112" customWidth="1"/>
    <col min="11" max="16384" width="9.140625" style="112"/>
  </cols>
  <sheetData>
    <row r="1" spans="1:9">
      <c r="G1" s="95"/>
      <c r="H1" s="95"/>
    </row>
    <row r="2" spans="1:9" ht="15.75">
      <c r="D2" s="96"/>
      <c r="G2" s="81" t="s">
        <v>140</v>
      </c>
      <c r="H2" s="97"/>
      <c r="I2" s="97"/>
    </row>
    <row r="3" spans="1:9" ht="15.75">
      <c r="G3" s="81" t="s">
        <v>112</v>
      </c>
      <c r="H3" s="97"/>
      <c r="I3" s="97"/>
    </row>
    <row r="5" spans="1:9" ht="15.75">
      <c r="A5" s="220" t="s">
        <v>141</v>
      </c>
      <c r="B5" s="166"/>
      <c r="C5" s="166"/>
      <c r="D5" s="166"/>
      <c r="E5" s="166"/>
      <c r="F5" s="166"/>
      <c r="G5" s="166"/>
      <c r="H5" s="166"/>
      <c r="I5" s="166"/>
    </row>
    <row r="6" spans="1:9" ht="15.75">
      <c r="A6" s="221" t="s">
        <v>142</v>
      </c>
      <c r="B6" s="166"/>
      <c r="C6" s="166"/>
      <c r="D6" s="166"/>
      <c r="E6" s="166"/>
      <c r="F6" s="166"/>
      <c r="G6" s="166"/>
      <c r="H6" s="166"/>
      <c r="I6" s="166"/>
    </row>
    <row r="7" spans="1:9" ht="15.75">
      <c r="A7" s="222" t="s">
        <v>132</v>
      </c>
      <c r="B7" s="223"/>
      <c r="C7" s="223"/>
      <c r="D7" s="223"/>
      <c r="E7" s="223"/>
      <c r="F7" s="223"/>
      <c r="G7" s="223"/>
      <c r="H7" s="223"/>
      <c r="I7" s="223"/>
    </row>
    <row r="8" spans="1:9" ht="15">
      <c r="A8" s="211" t="s">
        <v>143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1" t="s">
        <v>264</v>
      </c>
      <c r="B9" s="213"/>
      <c r="C9" s="213"/>
      <c r="D9" s="213"/>
      <c r="E9" s="213"/>
      <c r="F9" s="213"/>
      <c r="G9" s="213"/>
      <c r="H9" s="213"/>
      <c r="I9" s="213"/>
    </row>
    <row r="10" spans="1:9" ht="15">
      <c r="A10" s="211" t="s">
        <v>144</v>
      </c>
      <c r="B10" s="213"/>
      <c r="C10" s="213"/>
      <c r="D10" s="213"/>
      <c r="E10" s="213"/>
      <c r="F10" s="213"/>
      <c r="G10" s="213"/>
      <c r="H10" s="213"/>
      <c r="I10" s="213"/>
    </row>
    <row r="11" spans="1:9" ht="15">
      <c r="A11" s="211" t="s">
        <v>145</v>
      </c>
      <c r="B11" s="166"/>
      <c r="C11" s="166"/>
      <c r="D11" s="166"/>
      <c r="E11" s="166"/>
      <c r="F11" s="166"/>
      <c r="G11" s="166"/>
      <c r="H11" s="166"/>
      <c r="I11" s="166"/>
    </row>
    <row r="12" spans="1:9" ht="15">
      <c r="A12" s="212"/>
      <c r="B12" s="213"/>
      <c r="C12" s="213"/>
      <c r="D12" s="213"/>
      <c r="E12" s="213"/>
      <c r="F12" s="213"/>
      <c r="G12" s="213"/>
      <c r="H12" s="213"/>
      <c r="I12" s="213"/>
    </row>
    <row r="13" spans="1:9" ht="15">
      <c r="A13" s="214" t="s">
        <v>146</v>
      </c>
      <c r="B13" s="215"/>
      <c r="C13" s="215"/>
      <c r="D13" s="215"/>
      <c r="E13" s="215"/>
      <c r="F13" s="215"/>
      <c r="G13" s="215"/>
      <c r="H13" s="215"/>
      <c r="I13" s="215"/>
    </row>
    <row r="14" spans="1:9" ht="15">
      <c r="A14" s="211"/>
      <c r="B14" s="213"/>
      <c r="C14" s="213"/>
      <c r="D14" s="213"/>
      <c r="E14" s="213"/>
      <c r="F14" s="213"/>
      <c r="G14" s="213"/>
      <c r="H14" s="213"/>
      <c r="I14" s="213"/>
    </row>
    <row r="15" spans="1:9" ht="15">
      <c r="A15" s="214" t="s">
        <v>263</v>
      </c>
      <c r="B15" s="215"/>
      <c r="C15" s="215"/>
      <c r="D15" s="215"/>
      <c r="E15" s="215"/>
      <c r="F15" s="215"/>
      <c r="G15" s="215"/>
      <c r="H15" s="215"/>
      <c r="I15" s="215"/>
    </row>
    <row r="16" spans="1:9" ht="9.75" customHeight="1">
      <c r="A16" s="118"/>
      <c r="B16" s="119"/>
      <c r="C16" s="119"/>
      <c r="D16" s="119"/>
      <c r="E16" s="119"/>
      <c r="F16" s="119"/>
      <c r="G16" s="119"/>
      <c r="H16" s="119"/>
      <c r="I16" s="119"/>
    </row>
    <row r="17" spans="1:12" ht="15">
      <c r="A17" s="216" t="s">
        <v>265</v>
      </c>
      <c r="B17" s="213"/>
      <c r="C17" s="213"/>
      <c r="D17" s="213"/>
      <c r="E17" s="213"/>
      <c r="F17" s="213"/>
      <c r="G17" s="213"/>
      <c r="H17" s="213"/>
      <c r="I17" s="213"/>
    </row>
    <row r="18" spans="1:12" ht="15">
      <c r="A18" s="211" t="s">
        <v>1</v>
      </c>
      <c r="B18" s="213"/>
      <c r="C18" s="213"/>
      <c r="D18" s="213"/>
      <c r="E18" s="213"/>
      <c r="F18" s="213"/>
      <c r="G18" s="213"/>
      <c r="H18" s="213"/>
      <c r="I18" s="213"/>
    </row>
    <row r="19" spans="1:12" s="119" customFormat="1" ht="15">
      <c r="A19" s="217" t="s">
        <v>269</v>
      </c>
      <c r="B19" s="213"/>
      <c r="C19" s="213"/>
      <c r="D19" s="213"/>
      <c r="E19" s="213"/>
      <c r="F19" s="213"/>
      <c r="G19" s="213"/>
      <c r="H19" s="213"/>
      <c r="I19" s="213"/>
    </row>
    <row r="20" spans="1:12" s="98" customFormat="1" ht="50.1" customHeight="1">
      <c r="A20" s="218" t="s">
        <v>2</v>
      </c>
      <c r="B20" s="218"/>
      <c r="C20" s="218" t="s">
        <v>3</v>
      </c>
      <c r="D20" s="209"/>
      <c r="E20" s="209"/>
      <c r="F20" s="209"/>
      <c r="G20" s="120" t="s">
        <v>147</v>
      </c>
      <c r="H20" s="120" t="s">
        <v>148</v>
      </c>
      <c r="I20" s="120" t="s">
        <v>149</v>
      </c>
    </row>
    <row r="21" spans="1:12" ht="15.75">
      <c r="A21" s="117" t="s">
        <v>7</v>
      </c>
      <c r="B21" s="99" t="s">
        <v>150</v>
      </c>
      <c r="C21" s="210" t="s">
        <v>150</v>
      </c>
      <c r="D21" s="219"/>
      <c r="E21" s="219"/>
      <c r="F21" s="219"/>
      <c r="G21" s="133"/>
      <c r="H21" s="100">
        <f>SUM(H22,H27,H28)</f>
        <v>139258.36000000002</v>
      </c>
      <c r="I21" s="100">
        <f>SUM(I22,I27,I28)</f>
        <v>131826.84999999998</v>
      </c>
    </row>
    <row r="22" spans="1:12" ht="15.75">
      <c r="A22" s="116" t="s">
        <v>9</v>
      </c>
      <c r="B22" s="101" t="s">
        <v>151</v>
      </c>
      <c r="C22" s="206" t="s">
        <v>151</v>
      </c>
      <c r="D22" s="206"/>
      <c r="E22" s="206"/>
      <c r="F22" s="206"/>
      <c r="G22" s="134"/>
      <c r="H22" s="102">
        <f>SUM(H23:H26)</f>
        <v>138316.34000000003</v>
      </c>
      <c r="I22" s="102">
        <f>SUM(I23:I26)</f>
        <v>131036.84999999999</v>
      </c>
      <c r="L22" s="138"/>
    </row>
    <row r="23" spans="1:12" ht="15.75">
      <c r="A23" s="116" t="s">
        <v>152</v>
      </c>
      <c r="B23" s="101" t="s">
        <v>60</v>
      </c>
      <c r="C23" s="206" t="s">
        <v>60</v>
      </c>
      <c r="D23" s="206"/>
      <c r="E23" s="206"/>
      <c r="F23" s="206"/>
      <c r="G23" s="134"/>
      <c r="H23" s="103">
        <v>85436.5</v>
      </c>
      <c r="I23" s="103">
        <v>77339.06</v>
      </c>
    </row>
    <row r="24" spans="1:12" ht="15.75">
      <c r="A24" s="116" t="s">
        <v>153</v>
      </c>
      <c r="B24" s="104" t="s">
        <v>154</v>
      </c>
      <c r="C24" s="208" t="s">
        <v>154</v>
      </c>
      <c r="D24" s="208"/>
      <c r="E24" s="208"/>
      <c r="F24" s="208"/>
      <c r="G24" s="134"/>
      <c r="H24" s="103">
        <v>50604.630000000005</v>
      </c>
      <c r="I24" s="103">
        <v>50804.45</v>
      </c>
    </row>
    <row r="25" spans="1:12" ht="15.75">
      <c r="A25" s="116" t="s">
        <v>155</v>
      </c>
      <c r="B25" s="101" t="s">
        <v>156</v>
      </c>
      <c r="C25" s="208" t="s">
        <v>156</v>
      </c>
      <c r="D25" s="208"/>
      <c r="E25" s="208"/>
      <c r="F25" s="208"/>
      <c r="G25" s="134"/>
      <c r="H25" s="103">
        <v>1927.04</v>
      </c>
      <c r="I25" s="103">
        <v>2537.0100000000002</v>
      </c>
    </row>
    <row r="26" spans="1:12" ht="15.75">
      <c r="A26" s="116" t="s">
        <v>157</v>
      </c>
      <c r="B26" s="104" t="s">
        <v>158</v>
      </c>
      <c r="C26" s="208" t="s">
        <v>158</v>
      </c>
      <c r="D26" s="208"/>
      <c r="E26" s="208"/>
      <c r="F26" s="208"/>
      <c r="G26" s="134"/>
      <c r="H26" s="103">
        <v>348.17</v>
      </c>
      <c r="I26" s="103">
        <v>356.33</v>
      </c>
    </row>
    <row r="27" spans="1:12" ht="15.75">
      <c r="A27" s="116" t="s">
        <v>16</v>
      </c>
      <c r="B27" s="101" t="s">
        <v>159</v>
      </c>
      <c r="C27" s="208" t="s">
        <v>159</v>
      </c>
      <c r="D27" s="208"/>
      <c r="E27" s="208"/>
      <c r="F27" s="208"/>
      <c r="G27" s="134"/>
      <c r="H27" s="102"/>
      <c r="I27" s="102"/>
    </row>
    <row r="28" spans="1:12" ht="15.75">
      <c r="A28" s="116" t="s">
        <v>36</v>
      </c>
      <c r="B28" s="101" t="s">
        <v>160</v>
      </c>
      <c r="C28" s="208" t="s">
        <v>160</v>
      </c>
      <c r="D28" s="208"/>
      <c r="E28" s="208"/>
      <c r="F28" s="208"/>
      <c r="G28" s="134" t="s">
        <v>161</v>
      </c>
      <c r="H28" s="102">
        <f>SUM(H29)+SUM(H30)</f>
        <v>942.02</v>
      </c>
      <c r="I28" s="102">
        <f>SUM(I29)+SUM(I30)</f>
        <v>790</v>
      </c>
    </row>
    <row r="29" spans="1:12" ht="15.75">
      <c r="A29" s="116" t="s">
        <v>162</v>
      </c>
      <c r="B29" s="104" t="s">
        <v>163</v>
      </c>
      <c r="C29" s="208" t="s">
        <v>163</v>
      </c>
      <c r="D29" s="208"/>
      <c r="E29" s="208"/>
      <c r="F29" s="208"/>
      <c r="G29" s="134"/>
      <c r="H29" s="103">
        <v>942.02</v>
      </c>
      <c r="I29" s="103">
        <v>790</v>
      </c>
    </row>
    <row r="30" spans="1:12" ht="15.75">
      <c r="A30" s="116" t="s">
        <v>164</v>
      </c>
      <c r="B30" s="104" t="s">
        <v>165</v>
      </c>
      <c r="C30" s="208" t="s">
        <v>165</v>
      </c>
      <c r="D30" s="208"/>
      <c r="E30" s="208"/>
      <c r="F30" s="208"/>
      <c r="G30" s="134"/>
      <c r="H30" s="103"/>
      <c r="I30" s="103"/>
    </row>
    <row r="31" spans="1:12" ht="15.75">
      <c r="A31" s="117" t="s">
        <v>45</v>
      </c>
      <c r="B31" s="99" t="s">
        <v>166</v>
      </c>
      <c r="C31" s="210" t="s">
        <v>166</v>
      </c>
      <c r="D31" s="210"/>
      <c r="E31" s="210"/>
      <c r="F31" s="210"/>
      <c r="G31" s="133" t="s">
        <v>167</v>
      </c>
      <c r="H31" s="100">
        <f>SUM(H32:H45)</f>
        <v>138901.87</v>
      </c>
      <c r="I31" s="100">
        <f>SUM(I32:I45)</f>
        <v>131758.75</v>
      </c>
    </row>
    <row r="32" spans="1:12" ht="15.75">
      <c r="A32" s="116" t="s">
        <v>9</v>
      </c>
      <c r="B32" s="101" t="s">
        <v>168</v>
      </c>
      <c r="C32" s="208" t="s">
        <v>169</v>
      </c>
      <c r="D32" s="207"/>
      <c r="E32" s="207"/>
      <c r="F32" s="207"/>
      <c r="G32" s="134" t="s">
        <v>170</v>
      </c>
      <c r="H32" s="103">
        <v>118575.1</v>
      </c>
      <c r="I32" s="103">
        <v>111183.86000000002</v>
      </c>
    </row>
    <row r="33" spans="1:9" ht="15.75">
      <c r="A33" s="116" t="s">
        <v>16</v>
      </c>
      <c r="B33" s="101" t="s">
        <v>171</v>
      </c>
      <c r="C33" s="208" t="s">
        <v>172</v>
      </c>
      <c r="D33" s="207"/>
      <c r="E33" s="207"/>
      <c r="F33" s="207"/>
      <c r="G33" s="134"/>
      <c r="H33" s="103">
        <v>3585.1800000000003</v>
      </c>
      <c r="I33" s="103">
        <v>3320.21</v>
      </c>
    </row>
    <row r="34" spans="1:9" ht="15.75">
      <c r="A34" s="116" t="s">
        <v>36</v>
      </c>
      <c r="B34" s="101" t="s">
        <v>173</v>
      </c>
      <c r="C34" s="208" t="s">
        <v>174</v>
      </c>
      <c r="D34" s="207"/>
      <c r="E34" s="207"/>
      <c r="F34" s="207"/>
      <c r="G34" s="134"/>
      <c r="H34" s="103">
        <v>2430.04</v>
      </c>
      <c r="I34" s="103">
        <v>3993.93</v>
      </c>
    </row>
    <row r="35" spans="1:9" ht="15.75">
      <c r="A35" s="116" t="s">
        <v>44</v>
      </c>
      <c r="B35" s="101" t="s">
        <v>175</v>
      </c>
      <c r="C35" s="206" t="s">
        <v>176</v>
      </c>
      <c r="D35" s="207"/>
      <c r="E35" s="207"/>
      <c r="F35" s="207"/>
      <c r="G35" s="134"/>
      <c r="H35" s="103">
        <v>23.169999999999998</v>
      </c>
      <c r="I35" s="103">
        <v>99.27</v>
      </c>
    </row>
    <row r="36" spans="1:9" ht="15.75">
      <c r="A36" s="116" t="s">
        <v>55</v>
      </c>
      <c r="B36" s="101" t="s">
        <v>177</v>
      </c>
      <c r="C36" s="206" t="s">
        <v>178</v>
      </c>
      <c r="D36" s="207"/>
      <c r="E36" s="207"/>
      <c r="F36" s="207"/>
      <c r="G36" s="134"/>
      <c r="H36" s="103">
        <v>2156.2600000000002</v>
      </c>
      <c r="I36" s="103">
        <v>1582.09</v>
      </c>
    </row>
    <row r="37" spans="1:9" ht="15.75">
      <c r="A37" s="116" t="s">
        <v>179</v>
      </c>
      <c r="B37" s="101" t="s">
        <v>180</v>
      </c>
      <c r="C37" s="206" t="s">
        <v>181</v>
      </c>
      <c r="D37" s="207"/>
      <c r="E37" s="207"/>
      <c r="F37" s="207"/>
      <c r="G37" s="134"/>
      <c r="H37" s="103">
        <v>223.9</v>
      </c>
      <c r="I37" s="103">
        <v>296.8</v>
      </c>
    </row>
    <row r="38" spans="1:9" ht="15.75">
      <c r="A38" s="116" t="s">
        <v>182</v>
      </c>
      <c r="B38" s="101" t="s">
        <v>183</v>
      </c>
      <c r="C38" s="206" t="s">
        <v>184</v>
      </c>
      <c r="D38" s="207"/>
      <c r="E38" s="207"/>
      <c r="F38" s="207"/>
      <c r="G38" s="134"/>
      <c r="H38" s="103">
        <v>984.65</v>
      </c>
      <c r="I38" s="103">
        <v>900</v>
      </c>
    </row>
    <row r="39" spans="1:9" ht="15.75">
      <c r="A39" s="116" t="s">
        <v>185</v>
      </c>
      <c r="B39" s="101" t="s">
        <v>186</v>
      </c>
      <c r="C39" s="208" t="s">
        <v>186</v>
      </c>
      <c r="D39" s="207"/>
      <c r="E39" s="207"/>
      <c r="F39" s="207"/>
      <c r="G39" s="134"/>
      <c r="H39" s="103"/>
      <c r="I39" s="103"/>
    </row>
    <row r="40" spans="1:9" ht="15.75">
      <c r="A40" s="116" t="s">
        <v>187</v>
      </c>
      <c r="B40" s="101" t="s">
        <v>188</v>
      </c>
      <c r="C40" s="206" t="s">
        <v>188</v>
      </c>
      <c r="D40" s="207"/>
      <c r="E40" s="207"/>
      <c r="F40" s="207"/>
      <c r="G40" s="134"/>
      <c r="H40" s="103">
        <v>5141.78</v>
      </c>
      <c r="I40" s="103">
        <v>5293.95</v>
      </c>
    </row>
    <row r="41" spans="1:9" ht="15.75" customHeight="1">
      <c r="A41" s="116" t="s">
        <v>189</v>
      </c>
      <c r="B41" s="101" t="s">
        <v>190</v>
      </c>
      <c r="C41" s="208" t="s">
        <v>191</v>
      </c>
      <c r="D41" s="209"/>
      <c r="E41" s="209"/>
      <c r="F41" s="209"/>
      <c r="G41" s="134"/>
      <c r="H41" s="103">
        <v>3946.2</v>
      </c>
      <c r="I41" s="103">
        <v>4198.2000000000007</v>
      </c>
    </row>
    <row r="42" spans="1:9" ht="15.75" customHeight="1">
      <c r="A42" s="116" t="s">
        <v>192</v>
      </c>
      <c r="B42" s="101" t="s">
        <v>193</v>
      </c>
      <c r="C42" s="208" t="s">
        <v>194</v>
      </c>
      <c r="D42" s="207"/>
      <c r="E42" s="207"/>
      <c r="F42" s="207"/>
      <c r="G42" s="134"/>
      <c r="H42" s="103"/>
      <c r="I42" s="103"/>
    </row>
    <row r="43" spans="1:9" ht="15.75">
      <c r="A43" s="116" t="s">
        <v>195</v>
      </c>
      <c r="B43" s="101" t="s">
        <v>196</v>
      </c>
      <c r="C43" s="208" t="s">
        <v>197</v>
      </c>
      <c r="D43" s="207"/>
      <c r="E43" s="207"/>
      <c r="F43" s="207"/>
      <c r="G43" s="134"/>
      <c r="H43" s="103"/>
      <c r="I43" s="103"/>
    </row>
    <row r="44" spans="1:9" ht="15.75">
      <c r="A44" s="116" t="s">
        <v>198</v>
      </c>
      <c r="B44" s="101" t="s">
        <v>199</v>
      </c>
      <c r="C44" s="208" t="s">
        <v>200</v>
      </c>
      <c r="D44" s="207"/>
      <c r="E44" s="207"/>
      <c r="F44" s="207"/>
      <c r="G44" s="134"/>
      <c r="H44" s="103">
        <v>1835.5900000000001</v>
      </c>
      <c r="I44" s="103">
        <v>890.44</v>
      </c>
    </row>
    <row r="45" spans="1:9" ht="15.75">
      <c r="A45" s="116" t="s">
        <v>201</v>
      </c>
      <c r="B45" s="101" t="s">
        <v>202</v>
      </c>
      <c r="C45" s="195" t="s">
        <v>203</v>
      </c>
      <c r="D45" s="196"/>
      <c r="E45" s="196"/>
      <c r="F45" s="197"/>
      <c r="G45" s="134"/>
      <c r="H45" s="103"/>
      <c r="I45" s="103"/>
    </row>
    <row r="46" spans="1:9" ht="15.75">
      <c r="A46" s="99" t="s">
        <v>47</v>
      </c>
      <c r="B46" s="105" t="s">
        <v>204</v>
      </c>
      <c r="C46" s="201" t="s">
        <v>204</v>
      </c>
      <c r="D46" s="199"/>
      <c r="E46" s="199"/>
      <c r="F46" s="200"/>
      <c r="G46" s="133"/>
      <c r="H46" s="100">
        <f>H21-H31</f>
        <v>356.49000000001979</v>
      </c>
      <c r="I46" s="100">
        <f>I21-I31</f>
        <v>68.099999999976717</v>
      </c>
    </row>
    <row r="47" spans="1:9" ht="15.75">
      <c r="A47" s="99" t="s">
        <v>58</v>
      </c>
      <c r="B47" s="99" t="s">
        <v>205</v>
      </c>
      <c r="C47" s="198" t="s">
        <v>205</v>
      </c>
      <c r="D47" s="199"/>
      <c r="E47" s="199"/>
      <c r="F47" s="200"/>
      <c r="G47" s="133"/>
      <c r="H47" s="100">
        <f>IF(TYPE(H48)=1,H48,0)-IF(TYPE(H49)=1,H49,0)-IF(TYPE(H50)=1,H50,0)</f>
        <v>0</v>
      </c>
      <c r="I47" s="100">
        <f>IF(TYPE(I48)=1,I48,0)-IF(TYPE(I49)=1,I49,0)-IF(TYPE(I50)=1,I50,0)</f>
        <v>0</v>
      </c>
    </row>
    <row r="48" spans="1:9" ht="15.75">
      <c r="A48" s="104" t="s">
        <v>206</v>
      </c>
      <c r="B48" s="101" t="s">
        <v>207</v>
      </c>
      <c r="C48" s="195" t="s">
        <v>208</v>
      </c>
      <c r="D48" s="196"/>
      <c r="E48" s="196"/>
      <c r="F48" s="197"/>
      <c r="G48" s="134"/>
      <c r="H48" s="102"/>
      <c r="I48" s="102"/>
    </row>
    <row r="49" spans="1:9" ht="15.75">
      <c r="A49" s="104" t="s">
        <v>16</v>
      </c>
      <c r="B49" s="101" t="s">
        <v>209</v>
      </c>
      <c r="C49" s="195" t="s">
        <v>209</v>
      </c>
      <c r="D49" s="196"/>
      <c r="E49" s="196"/>
      <c r="F49" s="197"/>
      <c r="G49" s="134"/>
      <c r="H49" s="103"/>
      <c r="I49" s="103"/>
    </row>
    <row r="50" spans="1:9" ht="15.75">
      <c r="A50" s="104" t="s">
        <v>210</v>
      </c>
      <c r="B50" s="101" t="s">
        <v>211</v>
      </c>
      <c r="C50" s="195" t="s">
        <v>212</v>
      </c>
      <c r="D50" s="196"/>
      <c r="E50" s="196"/>
      <c r="F50" s="197"/>
      <c r="G50" s="134"/>
      <c r="H50" s="103"/>
      <c r="I50" s="108"/>
    </row>
    <row r="51" spans="1:9" ht="15.75">
      <c r="A51" s="99" t="s">
        <v>63</v>
      </c>
      <c r="B51" s="105" t="s">
        <v>213</v>
      </c>
      <c r="C51" s="201" t="s">
        <v>213</v>
      </c>
      <c r="D51" s="199"/>
      <c r="E51" s="199"/>
      <c r="F51" s="200"/>
      <c r="G51" s="133"/>
      <c r="H51" s="103"/>
      <c r="I51" s="108"/>
    </row>
    <row r="52" spans="1:9" ht="30" customHeight="1">
      <c r="A52" s="99" t="s">
        <v>75</v>
      </c>
      <c r="B52" s="105" t="s">
        <v>214</v>
      </c>
      <c r="C52" s="202" t="s">
        <v>214</v>
      </c>
      <c r="D52" s="203"/>
      <c r="E52" s="203"/>
      <c r="F52" s="204"/>
      <c r="G52" s="133"/>
      <c r="H52" s="103"/>
      <c r="I52" s="103"/>
    </row>
    <row r="53" spans="1:9" ht="15.75">
      <c r="A53" s="99" t="s">
        <v>87</v>
      </c>
      <c r="B53" s="105" t="s">
        <v>215</v>
      </c>
      <c r="C53" s="201" t="s">
        <v>215</v>
      </c>
      <c r="D53" s="199"/>
      <c r="E53" s="199"/>
      <c r="F53" s="200"/>
      <c r="G53" s="133"/>
      <c r="H53" s="103"/>
      <c r="I53" s="103"/>
    </row>
    <row r="54" spans="1:9" ht="30" customHeight="1">
      <c r="A54" s="99" t="s">
        <v>216</v>
      </c>
      <c r="B54" s="99" t="s">
        <v>217</v>
      </c>
      <c r="C54" s="205" t="s">
        <v>217</v>
      </c>
      <c r="D54" s="203"/>
      <c r="E54" s="203"/>
      <c r="F54" s="204"/>
      <c r="G54" s="133"/>
      <c r="H54" s="100">
        <f>SUM(H46,H47,H51,H52,H53)</f>
        <v>356.49000000001979</v>
      </c>
      <c r="I54" s="100">
        <f>SUM(I46,I47,I51,I52,I53)</f>
        <v>68.099999999976717</v>
      </c>
    </row>
    <row r="55" spans="1:9" ht="15.75">
      <c r="A55" s="99" t="s">
        <v>9</v>
      </c>
      <c r="B55" s="99" t="s">
        <v>218</v>
      </c>
      <c r="C55" s="198" t="s">
        <v>218</v>
      </c>
      <c r="D55" s="199"/>
      <c r="E55" s="199"/>
      <c r="F55" s="200"/>
      <c r="G55" s="133"/>
      <c r="H55" s="103"/>
      <c r="I55" s="103"/>
    </row>
    <row r="56" spans="1:9" ht="15.75">
      <c r="A56" s="99" t="s">
        <v>219</v>
      </c>
      <c r="B56" s="105" t="s">
        <v>220</v>
      </c>
      <c r="C56" s="201" t="s">
        <v>220</v>
      </c>
      <c r="D56" s="199"/>
      <c r="E56" s="199"/>
      <c r="F56" s="200"/>
      <c r="G56" s="133"/>
      <c r="H56" s="100">
        <f>SUM(H54,H55)</f>
        <v>356.49000000001979</v>
      </c>
      <c r="I56" s="100">
        <f>SUM(I54,I55)</f>
        <v>68.099999999976717</v>
      </c>
    </row>
    <row r="57" spans="1:9" ht="15.75">
      <c r="A57" s="104" t="s">
        <v>9</v>
      </c>
      <c r="B57" s="101" t="s">
        <v>221</v>
      </c>
      <c r="C57" s="195" t="s">
        <v>221</v>
      </c>
      <c r="D57" s="196"/>
      <c r="E57" s="196"/>
      <c r="F57" s="197"/>
      <c r="G57" s="134"/>
      <c r="H57" s="102"/>
      <c r="I57" s="102"/>
    </row>
    <row r="58" spans="1:9" ht="15.75">
      <c r="A58" s="104" t="s">
        <v>16</v>
      </c>
      <c r="B58" s="101" t="s">
        <v>222</v>
      </c>
      <c r="C58" s="195" t="s">
        <v>222</v>
      </c>
      <c r="D58" s="196"/>
      <c r="E58" s="196"/>
      <c r="F58" s="197"/>
      <c r="G58" s="134"/>
      <c r="H58" s="102"/>
      <c r="I58" s="102"/>
    </row>
    <row r="59" spans="1:9">
      <c r="A59" s="106"/>
      <c r="B59" s="106"/>
      <c r="C59" s="106"/>
      <c r="D59" s="106"/>
      <c r="G59" s="107"/>
      <c r="H59" s="107"/>
      <c r="I59" s="107"/>
    </row>
    <row r="60" spans="1:9" ht="15.75" customHeight="1">
      <c r="A60" s="191" t="s">
        <v>272</v>
      </c>
      <c r="B60" s="191"/>
      <c r="C60" s="191"/>
      <c r="D60" s="191"/>
      <c r="E60" s="191"/>
      <c r="F60" s="191"/>
      <c r="G60" s="128"/>
      <c r="H60" s="192" t="s">
        <v>273</v>
      </c>
      <c r="I60" s="192"/>
    </row>
    <row r="61" spans="1:9" s="119" customFormat="1" ht="18.75" customHeight="1">
      <c r="A61" s="189" t="s">
        <v>266</v>
      </c>
      <c r="B61" s="189"/>
      <c r="C61" s="189"/>
      <c r="D61" s="189"/>
      <c r="E61" s="189"/>
      <c r="F61" s="189"/>
      <c r="G61" s="129" t="s">
        <v>130</v>
      </c>
      <c r="H61" s="190" t="s">
        <v>111</v>
      </c>
      <c r="I61" s="190"/>
    </row>
    <row r="62" spans="1:9" s="119" customFormat="1" ht="10.5" customHeight="1">
      <c r="A62" s="130"/>
      <c r="B62" s="130"/>
      <c r="C62" s="130"/>
      <c r="D62" s="130"/>
      <c r="E62" s="130"/>
      <c r="F62" s="130"/>
      <c r="G62" s="130"/>
      <c r="H62" s="131"/>
      <c r="I62" s="131"/>
    </row>
    <row r="63" spans="1:9" s="119" customFormat="1" ht="15" customHeight="1">
      <c r="A63" s="193" t="s">
        <v>275</v>
      </c>
      <c r="B63" s="193"/>
      <c r="C63" s="193"/>
      <c r="D63" s="193"/>
      <c r="E63" s="193"/>
      <c r="F63" s="193"/>
      <c r="G63" s="132" t="s">
        <v>267</v>
      </c>
      <c r="H63" s="194" t="s">
        <v>274</v>
      </c>
      <c r="I63" s="194"/>
    </row>
    <row r="64" spans="1:9" s="119" customFormat="1" ht="12" customHeight="1">
      <c r="A64" s="189" t="s">
        <v>223</v>
      </c>
      <c r="B64" s="189"/>
      <c r="C64" s="189"/>
      <c r="D64" s="189"/>
      <c r="E64" s="189"/>
      <c r="F64" s="189"/>
      <c r="G64" s="129" t="s">
        <v>268</v>
      </c>
      <c r="H64" s="190" t="s">
        <v>111</v>
      </c>
      <c r="I64" s="190"/>
    </row>
    <row r="67" spans="1:10" ht="12.75" customHeight="1">
      <c r="A67" s="115"/>
      <c r="B67" s="115"/>
      <c r="C67" s="115"/>
      <c r="D67" s="115"/>
      <c r="E67" s="38"/>
      <c r="F67" s="115"/>
      <c r="G67" s="115"/>
      <c r="H67" s="94"/>
      <c r="I67" s="115"/>
      <c r="J67" s="115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ageMargins left="0.43307086614173229" right="0.15748031496062992" top="0.74803149606299213" bottom="0.74803149606299213" header="0.31496062992125984" footer="0.31496062992125984"/>
  <pageSetup paperSize="9" scale="82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workbookViewId="0">
      <selection activeCell="B5" sqref="B5"/>
    </sheetView>
  </sheetViews>
  <sheetFormatPr defaultRowHeight="15"/>
  <cols>
    <col min="1" max="1" width="6" style="88" customWidth="1"/>
    <col min="2" max="2" width="32.85546875" style="81" customWidth="1"/>
    <col min="3" max="3" width="12" style="81" customWidth="1"/>
    <col min="4" max="4" width="14.28515625" style="81" customWidth="1"/>
    <col min="5" max="5" width="13.85546875" style="81" customWidth="1"/>
    <col min="6" max="10" width="11.7109375" style="81" customWidth="1"/>
    <col min="11" max="11" width="11.28515625" style="81" customWidth="1"/>
    <col min="12" max="12" width="13" style="81" customWidth="1"/>
    <col min="13" max="13" width="12.28515625" style="81" customWidth="1"/>
    <col min="14" max="16384" width="9.140625" style="81"/>
  </cols>
  <sheetData>
    <row r="1" spans="1:24">
      <c r="I1" s="81" t="s">
        <v>270</v>
      </c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>
      <c r="I2" s="81" t="s">
        <v>271</v>
      </c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ht="8.25" customHeight="1">
      <c r="A3" s="151"/>
      <c r="B3" s="151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>
      <c r="A4" s="145" t="s">
        <v>224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>
      <c r="A5" s="144" t="s">
        <v>225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ht="11.25" customHeight="1"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>
      <c r="A7" s="145" t="s">
        <v>226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24" ht="7.5" customHeight="1"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ht="21" customHeight="1">
      <c r="A9" s="148" t="s">
        <v>2</v>
      </c>
      <c r="B9" s="148" t="s">
        <v>227</v>
      </c>
      <c r="C9" s="148" t="s">
        <v>228</v>
      </c>
      <c r="D9" s="148" t="s">
        <v>229</v>
      </c>
      <c r="E9" s="148"/>
      <c r="F9" s="148"/>
      <c r="G9" s="148"/>
      <c r="H9" s="148"/>
      <c r="I9" s="148"/>
      <c r="J9" s="149"/>
      <c r="K9" s="149"/>
      <c r="L9" s="148"/>
      <c r="M9" s="150" t="s">
        <v>230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4" ht="113.25" customHeight="1">
      <c r="A10" s="148"/>
      <c r="B10" s="148"/>
      <c r="C10" s="148"/>
      <c r="D10" s="146" t="s">
        <v>261</v>
      </c>
      <c r="E10" s="146" t="s">
        <v>231</v>
      </c>
      <c r="F10" s="146" t="s">
        <v>259</v>
      </c>
      <c r="G10" s="146" t="s">
        <v>232</v>
      </c>
      <c r="H10" s="146" t="s">
        <v>260</v>
      </c>
      <c r="I10" s="92" t="s">
        <v>233</v>
      </c>
      <c r="J10" s="146" t="s">
        <v>234</v>
      </c>
      <c r="K10" s="3" t="s">
        <v>235</v>
      </c>
      <c r="L10" s="93" t="s">
        <v>236</v>
      </c>
      <c r="M10" s="150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24">
      <c r="A11" s="82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2">
        <v>10</v>
      </c>
      <c r="K11" s="83" t="s">
        <v>237</v>
      </c>
      <c r="L11" s="82">
        <v>12</v>
      </c>
      <c r="M11" s="139">
        <v>13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</row>
    <row r="12" spans="1:24" ht="64.5" customHeight="1">
      <c r="A12" s="89" t="s">
        <v>238</v>
      </c>
      <c r="B12" s="84" t="s">
        <v>239</v>
      </c>
      <c r="C12" s="135">
        <f t="shared" ref="C12:L12" si="0">SUM(C13:C14)</f>
        <v>4368.1200000000008</v>
      </c>
      <c r="D12" s="135">
        <f t="shared" si="0"/>
        <v>60253.49</v>
      </c>
      <c r="E12" s="135">
        <f t="shared" si="0"/>
        <v>0</v>
      </c>
      <c r="F12" s="135">
        <f t="shared" si="0"/>
        <v>3.89</v>
      </c>
      <c r="G12" s="135">
        <f t="shared" si="0"/>
        <v>0</v>
      </c>
      <c r="H12" s="135">
        <f t="shared" si="0"/>
        <v>0</v>
      </c>
      <c r="I12" s="135">
        <f t="shared" si="0"/>
        <v>-60599.75</v>
      </c>
      <c r="J12" s="135">
        <f t="shared" si="0"/>
        <v>0</v>
      </c>
      <c r="K12" s="135">
        <f t="shared" si="0"/>
        <v>0</v>
      </c>
      <c r="L12" s="135">
        <f t="shared" si="0"/>
        <v>0</v>
      </c>
      <c r="M12" s="140">
        <f t="shared" ref="M12:M24" si="1">SUM(C12:L12)</f>
        <v>4025.75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spans="1:24" ht="15" customHeight="1">
      <c r="A13" s="85" t="s">
        <v>240</v>
      </c>
      <c r="B13" s="86" t="s">
        <v>241</v>
      </c>
      <c r="C13" s="136">
        <v>4368.1200000000008</v>
      </c>
      <c r="D13" s="136"/>
      <c r="E13" s="136">
        <v>4064.18</v>
      </c>
      <c r="F13" s="136">
        <v>3.89</v>
      </c>
      <c r="G13" s="136"/>
      <c r="H13" s="136"/>
      <c r="I13" s="136">
        <v>-4410.4400000000005</v>
      </c>
      <c r="J13" s="136"/>
      <c r="K13" s="136"/>
      <c r="L13" s="136"/>
      <c r="M13" s="140">
        <f t="shared" si="1"/>
        <v>4025.75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</row>
    <row r="14" spans="1:24" ht="15" customHeight="1">
      <c r="A14" s="85" t="s">
        <v>242</v>
      </c>
      <c r="B14" s="86" t="s">
        <v>243</v>
      </c>
      <c r="C14" s="136"/>
      <c r="D14" s="136">
        <v>60253.49</v>
      </c>
      <c r="E14" s="136">
        <v>-4064.18</v>
      </c>
      <c r="F14" s="136"/>
      <c r="G14" s="136"/>
      <c r="H14" s="136"/>
      <c r="I14" s="136">
        <v>-56189.31</v>
      </c>
      <c r="J14" s="136"/>
      <c r="K14" s="136"/>
      <c r="L14" s="136"/>
      <c r="M14" s="140">
        <f t="shared" si="1"/>
        <v>0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ht="67.5" customHeight="1">
      <c r="A15" s="89" t="s">
        <v>244</v>
      </c>
      <c r="B15" s="84" t="s">
        <v>245</v>
      </c>
      <c r="C15" s="135">
        <f t="shared" ref="C15:L15" si="2">SUM(C16:C17)</f>
        <v>105488.23</v>
      </c>
      <c r="D15" s="135">
        <f t="shared" si="2"/>
        <v>34459.56</v>
      </c>
      <c r="E15" s="135">
        <f t="shared" si="2"/>
        <v>0</v>
      </c>
      <c r="F15" s="135">
        <f t="shared" si="2"/>
        <v>0</v>
      </c>
      <c r="G15" s="135">
        <f t="shared" si="2"/>
        <v>0</v>
      </c>
      <c r="H15" s="135">
        <f t="shared" si="2"/>
        <v>0</v>
      </c>
      <c r="I15" s="135">
        <f t="shared" si="2"/>
        <v>-36538.54</v>
      </c>
      <c r="J15" s="135">
        <f t="shared" si="2"/>
        <v>0</v>
      </c>
      <c r="K15" s="135">
        <f t="shared" si="2"/>
        <v>0</v>
      </c>
      <c r="L15" s="135">
        <f t="shared" si="2"/>
        <v>0</v>
      </c>
      <c r="M15" s="140">
        <f t="shared" si="1"/>
        <v>103409.24999999997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spans="1:24" ht="15" customHeight="1">
      <c r="A16" s="85" t="s">
        <v>246</v>
      </c>
      <c r="B16" s="86" t="s">
        <v>241</v>
      </c>
      <c r="C16" s="136">
        <v>105488.23</v>
      </c>
      <c r="D16" s="136">
        <v>900.7</v>
      </c>
      <c r="E16" s="136"/>
      <c r="F16" s="136"/>
      <c r="G16" s="136"/>
      <c r="H16" s="136"/>
      <c r="I16" s="136">
        <v>-2979.6800000000003</v>
      </c>
      <c r="J16" s="136"/>
      <c r="K16" s="136"/>
      <c r="L16" s="136"/>
      <c r="M16" s="140">
        <f t="shared" si="1"/>
        <v>103409.25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</row>
    <row r="17" spans="1:24" ht="15" customHeight="1">
      <c r="A17" s="85" t="s">
        <v>247</v>
      </c>
      <c r="B17" s="86" t="s">
        <v>243</v>
      </c>
      <c r="C17" s="136"/>
      <c r="D17" s="136">
        <v>33558.86</v>
      </c>
      <c r="E17" s="136"/>
      <c r="F17" s="136"/>
      <c r="G17" s="136"/>
      <c r="H17" s="136"/>
      <c r="I17" s="136">
        <v>-33558.86</v>
      </c>
      <c r="J17" s="136"/>
      <c r="K17" s="136"/>
      <c r="L17" s="136"/>
      <c r="M17" s="140">
        <f t="shared" si="1"/>
        <v>0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spans="1:24" ht="114.75" customHeight="1">
      <c r="A18" s="89" t="s">
        <v>248</v>
      </c>
      <c r="B18" s="84" t="s">
        <v>249</v>
      </c>
      <c r="C18" s="135">
        <f t="shared" ref="C18:L18" si="3">SUM(C19:C20)</f>
        <v>14885.5</v>
      </c>
      <c r="D18" s="135">
        <f t="shared" si="3"/>
        <v>391.99</v>
      </c>
      <c r="E18" s="135">
        <f t="shared" si="3"/>
        <v>0</v>
      </c>
      <c r="F18" s="135">
        <f t="shared" si="3"/>
        <v>0.28999999999999998</v>
      </c>
      <c r="G18" s="135">
        <f t="shared" si="3"/>
        <v>0</v>
      </c>
      <c r="H18" s="135">
        <f t="shared" si="3"/>
        <v>0</v>
      </c>
      <c r="I18" s="135">
        <f t="shared" si="3"/>
        <v>-1927.04</v>
      </c>
      <c r="J18" s="135">
        <f>SUM(J19:J20)</f>
        <v>0</v>
      </c>
      <c r="K18" s="135">
        <f t="shared" si="3"/>
        <v>0</v>
      </c>
      <c r="L18" s="135">
        <f t="shared" si="3"/>
        <v>0</v>
      </c>
      <c r="M18" s="140">
        <f t="shared" si="1"/>
        <v>13350.740000000002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spans="1:24" ht="15" customHeight="1">
      <c r="A19" s="85" t="s">
        <v>250</v>
      </c>
      <c r="B19" s="86" t="s">
        <v>241</v>
      </c>
      <c r="C19" s="136">
        <v>14885.5</v>
      </c>
      <c r="D19" s="136"/>
      <c r="E19" s="136"/>
      <c r="F19" s="136">
        <v>0.28999999999999998</v>
      </c>
      <c r="G19" s="136"/>
      <c r="H19" s="136"/>
      <c r="I19" s="136">
        <v>-1535.05</v>
      </c>
      <c r="J19" s="136"/>
      <c r="K19" s="136"/>
      <c r="L19" s="136"/>
      <c r="M19" s="140">
        <f t="shared" si="1"/>
        <v>13350.740000000002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spans="1:24" ht="15" customHeight="1">
      <c r="A20" s="85" t="s">
        <v>251</v>
      </c>
      <c r="B20" s="86" t="s">
        <v>243</v>
      </c>
      <c r="C20" s="136"/>
      <c r="D20" s="136">
        <v>391.99</v>
      </c>
      <c r="E20" s="136"/>
      <c r="F20" s="136"/>
      <c r="G20" s="136"/>
      <c r="H20" s="136"/>
      <c r="I20" s="136">
        <v>-391.99</v>
      </c>
      <c r="J20" s="136"/>
      <c r="K20" s="136"/>
      <c r="L20" s="136"/>
      <c r="M20" s="140">
        <f t="shared" si="1"/>
        <v>0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</row>
    <row r="21" spans="1:24" ht="15" customHeight="1">
      <c r="A21" s="89" t="s">
        <v>252</v>
      </c>
      <c r="B21" s="84" t="s">
        <v>253</v>
      </c>
      <c r="C21" s="135">
        <f t="shared" ref="C21:L21" si="4">SUM(C22:C23)</f>
        <v>1038.5800000000008</v>
      </c>
      <c r="D21" s="135">
        <f t="shared" si="4"/>
        <v>0</v>
      </c>
      <c r="E21" s="135">
        <f>SUM(E22:E23)</f>
        <v>0</v>
      </c>
      <c r="F21" s="135">
        <f t="shared" si="4"/>
        <v>295.61</v>
      </c>
      <c r="G21" s="135">
        <f t="shared" si="4"/>
        <v>0</v>
      </c>
      <c r="H21" s="135">
        <f t="shared" si="4"/>
        <v>0</v>
      </c>
      <c r="I21" s="135">
        <f t="shared" si="4"/>
        <v>-348.17</v>
      </c>
      <c r="J21" s="135">
        <f>SUM(J22:J23)</f>
        <v>0</v>
      </c>
      <c r="K21" s="135">
        <f t="shared" si="4"/>
        <v>0</v>
      </c>
      <c r="L21" s="135">
        <f t="shared" si="4"/>
        <v>0</v>
      </c>
      <c r="M21" s="140">
        <f t="shared" si="1"/>
        <v>986.02000000000089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spans="1:24" ht="15" customHeight="1">
      <c r="A22" s="85" t="s">
        <v>254</v>
      </c>
      <c r="B22" s="86" t="s">
        <v>241</v>
      </c>
      <c r="C22" s="136">
        <v>20.450000000000728</v>
      </c>
      <c r="D22" s="136">
        <v>52.56</v>
      </c>
      <c r="E22" s="136">
        <v>52.56</v>
      </c>
      <c r="F22" s="136">
        <v>295.61</v>
      </c>
      <c r="G22" s="136"/>
      <c r="H22" s="136"/>
      <c r="I22" s="136">
        <v>-348.17</v>
      </c>
      <c r="J22" s="136"/>
      <c r="K22" s="136"/>
      <c r="L22" s="136"/>
      <c r="M22" s="140">
        <f t="shared" si="1"/>
        <v>73.01000000000073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spans="1:24" ht="15" customHeight="1">
      <c r="A23" s="85" t="s">
        <v>255</v>
      </c>
      <c r="B23" s="86" t="s">
        <v>243</v>
      </c>
      <c r="C23" s="136">
        <v>1018.1300000000001</v>
      </c>
      <c r="D23" s="136">
        <v>-52.56</v>
      </c>
      <c r="E23" s="136">
        <v>-52.56</v>
      </c>
      <c r="F23" s="136"/>
      <c r="G23" s="136"/>
      <c r="H23" s="136"/>
      <c r="I23" s="136"/>
      <c r="J23" s="136"/>
      <c r="K23" s="136"/>
      <c r="L23" s="136"/>
      <c r="M23" s="140">
        <f t="shared" si="1"/>
        <v>913.01000000000022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1:24" ht="15" customHeight="1">
      <c r="A24" s="89" t="s">
        <v>256</v>
      </c>
      <c r="B24" s="84" t="s">
        <v>257</v>
      </c>
      <c r="C24" s="137">
        <f t="shared" ref="C24:L24" si="5">SUM(C12,C15,C18,C21)</f>
        <v>125780.43</v>
      </c>
      <c r="D24" s="137">
        <f t="shared" si="5"/>
        <v>95105.04</v>
      </c>
      <c r="E24" s="137">
        <f t="shared" si="5"/>
        <v>0</v>
      </c>
      <c r="F24" s="137">
        <f t="shared" si="5"/>
        <v>299.79000000000002</v>
      </c>
      <c r="G24" s="137">
        <f t="shared" si="5"/>
        <v>0</v>
      </c>
      <c r="H24" s="137">
        <f t="shared" si="5"/>
        <v>0</v>
      </c>
      <c r="I24" s="137">
        <f t="shared" si="5"/>
        <v>-99413.5</v>
      </c>
      <c r="J24" s="137">
        <f t="shared" si="5"/>
        <v>0</v>
      </c>
      <c r="K24" s="137">
        <f t="shared" si="5"/>
        <v>0</v>
      </c>
      <c r="L24" s="137">
        <f t="shared" si="5"/>
        <v>0</v>
      </c>
      <c r="M24" s="141">
        <f t="shared" si="1"/>
        <v>121771.75999999998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24">
      <c r="A25" s="87" t="s">
        <v>258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1:24" customFormat="1" ht="15" customHeight="1">
      <c r="A26" s="90"/>
      <c r="B26" s="90"/>
      <c r="C26" s="90"/>
      <c r="D26" s="90"/>
      <c r="E26" s="90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</row>
    <row r="27" spans="1:24">
      <c r="E27" s="147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</row>
    <row r="28" spans="1:24">
      <c r="D28" s="91"/>
      <c r="E28" s="147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4"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</row>
    <row r="30" spans="1:24">
      <c r="D30" s="9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1:24"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24">
      <c r="D32" s="9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5:24"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5:24"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5:24"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spans="5:24"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5:24"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</row>
    <row r="38" spans="5:24"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</row>
    <row r="39" spans="5:24"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5:24"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spans="5:24"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</row>
    <row r="42" spans="5:24"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</row>
    <row r="43" spans="5:24"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5:24"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5:24"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</row>
    <row r="46" spans="5:24"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</row>
    <row r="47" spans="5:24"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spans="5:24"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spans="5:24"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spans="5:24"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</row>
    <row r="51" spans="5:24"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</row>
  </sheetData>
  <pageMargins left="0.37" right="0.17" top="0.45" bottom="0.26" header="0.31496062992125984" footer="0.17"/>
  <pageSetup paperSize="9" scale="82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FBA 2020 I KTV </vt:lpstr>
      <vt:lpstr>VRA 2020 I KTV</vt:lpstr>
      <vt:lpstr>FIN SUM 2020 I KTV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Vartotojas</cp:lastModifiedBy>
  <cp:lastPrinted>2020-05-12T12:01:13Z</cp:lastPrinted>
  <dcterms:created xsi:type="dcterms:W3CDTF">2009-07-20T14:30:53Z</dcterms:created>
  <dcterms:modified xsi:type="dcterms:W3CDTF">2020-10-06T15:57:01Z</dcterms:modified>
</cp:coreProperties>
</file>